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3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<sst xmlns="http://schemas.openxmlformats.org/spreadsheetml/2006/main" count="97" uniqueCount="71">
  <si>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</si>
  <si>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</si>
  <si>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</si>
  <si>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</si>
  <si>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</si>
  <si>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</si>
  <si>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</si>
  <si>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</si>
  <si>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</si>
  <si>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</si>
  <si>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</si>
  <si>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</si>
  <si>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</si>
  <si>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</si>
  <si>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</si>
  <si>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</si>
  <si>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</si>
  <si>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</si>
  <si>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</si>
  <si>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</si>
  <si>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</si>
  <si>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</si>
  <si>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</si>
  <si>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</si>
  <si>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</si>
  <si>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</si>
  <si>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</si>
  <si>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</si>
  <si>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</si>
  <si>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</si>
  <si>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</si>
  <si>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</si>
  <si>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</si>
  <si>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</si>
  <si>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</si>
  <si>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</si>
  <si>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</si>
  <si>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</si>
  <si>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</si>
  <si>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</si>
  <si>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</si>
  <si>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</si>
  <si>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</si>
  <si>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</si>
  <si>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</si>
  <si>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</si>
  <si>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</si>
  <si>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</si>
  <si>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</si>
  <si>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</si>
  <si>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</si>
  <si>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</si>
  <si>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</si>
  <si>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</si>
  <si>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</si>
  <si>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</si>
  <si>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</si>
  <si>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</si>
  <si>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</si>
  <si>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</si>
  <si>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</si>
  <si>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</si>
  <si>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</si>
  <si>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</si>
  <si>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</si>
  <si>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</si>
  <si>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</si>
  <si>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</si>
  <si>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PUENTE ATIRANTADO KM 30+191.48</t>
  </si>
  <si>
    <t>ML -LIMO ARENOSO DE BAJA PLASTICIDAD</t>
  </si>
  <si>
    <t>1.80 - 2.40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</si>
</sst>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98.888580161155872</c:v>
                </c:pt>
                <c:pt idx="8">
                  <c:v>98.493025840511251</c:v>
                </c:pt>
                <c:pt idx="9">
                  <c:v>97.899694359544313</c:v>
                </c:pt>
                <c:pt idx="10">
                  <c:v>83.264184495693243</c:v>
                </c:pt>
                <c:pt idx="11">
                  <c:v>73.573103639899969</c:v>
                </c:pt>
                <c:pt idx="12">
                  <c:v>61.508696860238949</c:v>
                </c:pt>
                <c:pt idx="13">
                  <c:v>51.224284523478737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48-4C52-A549-BA553C7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31968"/>
        <c:axId val="295734656"/>
      </c:scatterChart>
      <c:valAx>
        <c:axId val="295731968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95734656"/>
        <c:crosses val="autoZero"/>
        <c:crossBetween val="midCat"/>
        <c:minorUnit val="10"/>
      </c:valAx>
      <c:valAx>
        <c:axId val="29573465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9573196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23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31.581291759465447</c:v>
                </c:pt>
                <c:pt idx="1">
                  <c:v>34.335635920357596</c:v>
                </c:pt>
                <c:pt idx="2">
                  <c:v>36.644457904300324</c:v>
                </c:pt>
                <c:pt idx="3">
                  <c:v>39.325276938570006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65-4DDD-8619-F7E9805C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344832"/>
        <c:axId val="302535424"/>
      </c:scatterChart>
      <c:valAx>
        <c:axId val="302344832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302535424"/>
        <c:crosses val="autoZero"/>
        <c:crossBetween val="midCat"/>
      </c:valAx>
      <c:valAx>
        <c:axId val="302535424"/>
        <c:scaling>
          <c:orientation val="minMax"/>
          <c:max val="40"/>
          <c:min val="31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302344832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6-46FC-B5F6-CFBEF6E5D81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6-46FC-B5F6-CFBEF6E5D81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6-46FC-B5F6-CFBEF6E5D81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36-46FC-B5F6-CFBEF6E5D81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35.074304726591237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8.2131377245792088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36-46FC-B5F6-CFBEF6E5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93312"/>
        <c:axId val="76095872"/>
      </c:scatterChart>
      <c:valAx>
        <c:axId val="7609331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6095872"/>
        <c:crosses val="autoZero"/>
        <c:crossBetween val="midCat"/>
        <c:majorUnit val="10"/>
        <c:minorUnit val="10"/>
      </c:valAx>
      <c:valAx>
        <c:axId val="7609587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609331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8575" y="0"/>
          <a:ext cx="6714169" cy="1066800"/>
          <a:chOff x="28596" y="9525"/>
          <a:chExt cx="6703565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96" y="66675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592667</xdr:colOff>
      <xdr:row>14</xdr:row>
      <xdr:rowOff>137583</xdr:rowOff>
    </xdr:from>
    <xdr:to>
      <xdr:col>1</xdr:col>
      <xdr:colOff>603251</xdr:colOff>
      <xdr:row>23</xdr:row>
      <xdr:rowOff>179917</xdr:rowOff>
    </xdr:to>
    <xdr:cxnSp macro="">
      <xdr:nvCxnSpPr>
        <xdr:cNvPr id="14" name="13 Conector recto"/>
        <xdr:cNvCxnSpPr/>
      </xdr:nvCxnSpPr>
      <xdr:spPr>
        <a:xfrm flipV="1">
          <a:off x="1566334" y="2815166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100" workbookViewId="0">
      <selection activeCell="F12" sqref="F12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4257812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79" t="s">
        <v>68</v>
      </c>
      <c r="C7" s="79"/>
      <c r="D7" s="79"/>
      <c r="E7" s="9"/>
      <c r="F7" s="9"/>
      <c r="G7" s="10" t="s">
        <v>25</v>
      </c>
      <c r="H7" s="70" t="s">
        <v>53</v>
      </c>
      <c r="I7" s="70"/>
      <c r="J7" s="71"/>
      <c r="K7" s="18"/>
    </row>
    <row r="8" spans="1:11" x14ac:dyDescent="0.25">
      <c r="A8" s="11" t="s">
        <v>1</v>
      </c>
      <c r="B8" s="72"/>
      <c r="C8" s="72"/>
      <c r="D8" s="72"/>
      <c r="E8" s="12"/>
      <c r="F8" s="12"/>
      <c r="G8" s="13" t="s">
        <v>5</v>
      </c>
      <c r="H8" s="73">
        <v>43071</v>
      </c>
      <c r="I8" s="74"/>
      <c r="J8" s="75"/>
      <c r="K8" s="18"/>
    </row>
    <row r="9" spans="1:11" x14ac:dyDescent="0.25">
      <c r="A9" s="11" t="s">
        <v>67</v>
      </c>
      <c r="B9" s="14">
        <v>3</v>
      </c>
      <c r="C9" s="13" t="s">
        <v>2</v>
      </c>
      <c r="D9" s="14">
        <v>4</v>
      </c>
      <c r="E9" s="12"/>
      <c r="F9" s="12"/>
      <c r="G9" s="13" t="s">
        <v>6</v>
      </c>
      <c r="H9" s="77" t="s">
        <v>17</v>
      </c>
      <c r="I9" s="77"/>
      <c r="J9" s="78"/>
      <c r="K9" s="18"/>
    </row>
    <row r="10" spans="1:11" x14ac:dyDescent="0.25">
      <c r="A10" s="11" t="s">
        <v>3</v>
      </c>
      <c r="B10" s="15">
        <v>20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8"/>
    </row>
    <row r="17" spans="1:16" x14ac:dyDescent="0.25">
      <c r="A17" s="46">
        <v>1</v>
      </c>
      <c r="B17" s="23">
        <v>81.099999999999994</v>
      </c>
      <c r="C17" s="23">
        <v>555</v>
      </c>
      <c r="D17" s="23">
        <v>441</v>
      </c>
      <c r="E17" s="23">
        <f>C17-D17</f>
        <v>114</v>
      </c>
      <c r="F17" s="23">
        <f>D17-B17</f>
        <v>359.9</v>
      </c>
      <c r="G17" s="23">
        <f>(E17/F17)*100</f>
        <v>31.675465407057519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4</v>
      </c>
      <c r="D31" s="26">
        <f t="shared" ref="D31" si="3">(C31*100)/$F$17</f>
        <v>1.1114198388441234</v>
      </c>
      <c r="E31" s="26">
        <f>E30+D31</f>
        <v>1.1114198388441234</v>
      </c>
      <c r="F31" s="26">
        <f>100-E31</f>
        <v>98.888580161155872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0.2</v>
      </c>
      <c r="D32" s="38">
        <f>(C32*$F$31)/$C$39</f>
        <v>0.39555432064462354</v>
      </c>
      <c r="E32" s="26">
        <f>D32</f>
        <v>0.39555432064462354</v>
      </c>
      <c r="F32" s="26">
        <f>$F$31-E32</f>
        <v>98.493025840511251</v>
      </c>
      <c r="G32" s="12"/>
      <c r="H32" s="92" t="s">
        <v>54</v>
      </c>
      <c r="I32" s="93"/>
      <c r="J32" s="94"/>
      <c r="K32" s="18"/>
    </row>
    <row r="33" spans="1:11" x14ac:dyDescent="0.25">
      <c r="A33" s="47" t="s">
        <v>35</v>
      </c>
      <c r="B33" s="24">
        <v>0.85</v>
      </c>
      <c r="C33" s="38">
        <v>0.3</v>
      </c>
      <c r="D33" s="38">
        <f t="shared" ref="D33:D38" si="4">(C33*$F$31)/$C$39</f>
        <v>0.59333148096693522</v>
      </c>
      <c r="E33" s="26">
        <f t="shared" ref="E33:E38" si="5">E32+D33</f>
        <v>0.9888858016115587</v>
      </c>
      <c r="F33" s="26">
        <f t="shared" ref="F33:F38" si="6">$F$31-E33</f>
        <v>97.899694359544313</v>
      </c>
      <c r="G33" s="12"/>
      <c r="H33" s="95"/>
      <c r="I33" s="96"/>
      <c r="J33" s="97"/>
      <c r="K33" s="18"/>
    </row>
    <row r="34" spans="1:11" x14ac:dyDescent="0.25">
      <c r="A34" s="47" t="s">
        <v>36</v>
      </c>
      <c r="B34" s="24">
        <v>0.42499999999999999</v>
      </c>
      <c r="C34" s="38">
        <v>7.4</v>
      </c>
      <c r="D34" s="38">
        <f t="shared" si="4"/>
        <v>14.635509863851071</v>
      </c>
      <c r="E34" s="26">
        <f t="shared" si="5"/>
        <v>15.624395665462631</v>
      </c>
      <c r="F34" s="26">
        <f t="shared" si="6"/>
        <v>83.264184495693243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4.9000000000000004</v>
      </c>
      <c r="D35" s="38">
        <f t="shared" si="4"/>
        <v>9.6910808557932757</v>
      </c>
      <c r="E35" s="26">
        <f t="shared" si="5"/>
        <v>25.315476521255906</v>
      </c>
      <c r="F35" s="26">
        <f t="shared" si="6"/>
        <v>73.573103639899969</v>
      </c>
      <c r="G35" s="12"/>
      <c r="H35" s="30" t="s">
        <v>55</v>
      </c>
      <c r="I35" s="39">
        <f>E31</f>
        <v>1.1114198388441234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6.1</v>
      </c>
      <c r="D36" s="38">
        <f t="shared" si="4"/>
        <v>12.064406779661015</v>
      </c>
      <c r="E36" s="26">
        <f t="shared" si="5"/>
        <v>37.379883300916923</v>
      </c>
      <c r="F36" s="26">
        <f t="shared" si="6"/>
        <v>61.508696860238949</v>
      </c>
      <c r="G36" s="12"/>
      <c r="H36" s="30" t="s">
        <v>56</v>
      </c>
      <c r="I36" s="39">
        <f>100-I35-I37</f>
        <v>47.664295637677128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5.2</v>
      </c>
      <c r="D37" s="38">
        <f t="shared" si="4"/>
        <v>10.28441233676021</v>
      </c>
      <c r="E37" s="26">
        <f t="shared" si="5"/>
        <v>47.664295637677135</v>
      </c>
      <c r="F37" s="26">
        <f t="shared" si="6"/>
        <v>51.224284523478737</v>
      </c>
      <c r="G37" s="12"/>
      <c r="H37" s="30" t="s">
        <v>57</v>
      </c>
      <c r="I37" s="39">
        <f>D38</f>
        <v>51.224284523478744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25.900000000000002</v>
      </c>
      <c r="D38" s="38">
        <f t="shared" si="4"/>
        <v>51.224284523478744</v>
      </c>
      <c r="E38" s="26">
        <f t="shared" si="5"/>
        <v>98.888580161155886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0" t="s">
        <v>42</v>
      </c>
      <c r="B39" s="81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23" sqref="L23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57031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79" t="str">
        <f>GRANULOMETRÍA!B7</f>
        <v>PUENTE ATIRANTADO KM 30+191.48</v>
      </c>
      <c r="C7" s="79"/>
      <c r="D7" s="79"/>
      <c r="E7" s="50"/>
      <c r="F7" s="10" t="s">
        <v>25</v>
      </c>
      <c r="G7" s="70" t="s">
        <v>26</v>
      </c>
      <c r="H7" s="70"/>
      <c r="I7" s="71"/>
      <c r="J7" s="18"/>
      <c r="L7" s="2"/>
      <c r="M7" s="2"/>
      <c r="N7" s="2"/>
      <c r="AF7" s="2"/>
    </row>
    <row r="8" spans="1:32" x14ac:dyDescent="0.25">
      <c r="A8" s="11" t="s">
        <v>1</v>
      </c>
      <c r="B8" s="72">
        <f>GRANULOMETRÍA!B8</f>
        <v>0</v>
      </c>
      <c r="C8" s="72"/>
      <c r="D8" s="72"/>
      <c r="E8" s="17"/>
      <c r="F8" s="13" t="s">
        <v>5</v>
      </c>
      <c r="G8" s="73">
        <f>GRANULOMETRÍA!H8</f>
        <v>43071</v>
      </c>
      <c r="H8" s="74"/>
      <c r="I8" s="75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3</v>
      </c>
      <c r="C9" s="51" t="s">
        <v>2</v>
      </c>
      <c r="D9" s="14">
        <f>GRANULOMETRÍA!D9</f>
        <v>4</v>
      </c>
      <c r="E9" s="17"/>
      <c r="F9" s="13" t="s">
        <v>6</v>
      </c>
      <c r="G9" s="77" t="str">
        <f>GRANULOMETRÍA!H9</f>
        <v>ALH</v>
      </c>
      <c r="H9" s="77"/>
      <c r="I9" s="78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20</v>
      </c>
      <c r="C10" s="51" t="s">
        <v>4</v>
      </c>
      <c r="D10" s="52" t="str">
        <f>GRANULOMETRÍA!D10</f>
        <v>1.80 - 2.40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-13.97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80.042000000000002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99" t="s">
        <v>20</v>
      </c>
      <c r="AE15" s="99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99" t="s">
        <v>21</v>
      </c>
      <c r="AE19" s="99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98" t="s">
        <v>22</v>
      </c>
      <c r="AE25" s="98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35.074304726591237</v>
      </c>
      <c r="C30" s="12"/>
      <c r="D30" s="12"/>
      <c r="E30" s="12"/>
      <c r="F30" s="101" t="s">
        <v>29</v>
      </c>
      <c r="G30" s="101"/>
      <c r="H30" s="101"/>
      <c r="I30" s="12"/>
      <c r="J30" s="18"/>
    </row>
    <row r="31" spans="1:32" x14ac:dyDescent="0.25">
      <c r="A31" s="66" t="s">
        <v>28</v>
      </c>
      <c r="B31" s="65">
        <f>G45</f>
        <v>26.861167002012028</v>
      </c>
      <c r="C31" s="12"/>
      <c r="D31" s="12"/>
      <c r="E31" s="12"/>
      <c r="F31" s="88" t="s">
        <v>69</v>
      </c>
      <c r="G31" s="102"/>
      <c r="H31" s="102"/>
      <c r="I31" s="12"/>
      <c r="J31" s="18"/>
    </row>
    <row r="32" spans="1:32" x14ac:dyDescent="0.25">
      <c r="A32" s="66" t="s">
        <v>23</v>
      </c>
      <c r="B32" s="65">
        <f>B30-B31</f>
        <v>8.2131377245792088</v>
      </c>
      <c r="C32" s="12"/>
      <c r="D32" s="12"/>
      <c r="E32" s="12"/>
      <c r="F32" s="102"/>
      <c r="G32" s="102"/>
      <c r="H32" s="102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8"/>
    </row>
    <row r="37" spans="1:10" x14ac:dyDescent="0.25">
      <c r="A37" s="67">
        <v>30</v>
      </c>
      <c r="B37" s="57">
        <v>1</v>
      </c>
      <c r="C37" s="58">
        <v>8.3979999999999997</v>
      </c>
      <c r="D37" s="58">
        <v>11.352</v>
      </c>
      <c r="E37" s="58">
        <v>10.643000000000001</v>
      </c>
      <c r="F37" s="57">
        <f>D37-E37</f>
        <v>0.70899999999999963</v>
      </c>
      <c r="G37" s="58">
        <f>E37-C37</f>
        <v>2.245000000000001</v>
      </c>
      <c r="H37" s="59">
        <f>(F37/G37)*100</f>
        <v>31.581291759465447</v>
      </c>
      <c r="I37" s="12"/>
      <c r="J37" s="18"/>
    </row>
    <row r="38" spans="1:10" x14ac:dyDescent="0.25">
      <c r="A38" s="67">
        <v>28</v>
      </c>
      <c r="B38" s="57">
        <v>2</v>
      </c>
      <c r="C38" s="58">
        <v>10.44</v>
      </c>
      <c r="D38" s="58">
        <v>13.746</v>
      </c>
      <c r="E38" s="58">
        <v>12.901</v>
      </c>
      <c r="F38" s="58">
        <f t="shared" ref="F38:F40" si="0">D38-E38</f>
        <v>0.84500000000000064</v>
      </c>
      <c r="G38" s="58">
        <f t="shared" ref="G38:G40" si="1">E38-C38</f>
        <v>2.4610000000000003</v>
      </c>
      <c r="H38" s="59">
        <f t="shared" ref="H38:H40" si="2">(F38/G38)*100</f>
        <v>34.335635920357596</v>
      </c>
      <c r="I38" s="12"/>
      <c r="J38" s="18"/>
    </row>
    <row r="39" spans="1:10" x14ac:dyDescent="0.25">
      <c r="A39" s="67">
        <v>23</v>
      </c>
      <c r="B39" s="57">
        <v>3</v>
      </c>
      <c r="C39" s="58">
        <v>7.883</v>
      </c>
      <c r="D39" s="58">
        <v>10.138999999999999</v>
      </c>
      <c r="E39" s="58">
        <v>9.5340000000000007</v>
      </c>
      <c r="F39" s="58">
        <f t="shared" si="0"/>
        <v>0.60499999999999865</v>
      </c>
      <c r="G39" s="58">
        <f t="shared" si="1"/>
        <v>1.6510000000000007</v>
      </c>
      <c r="H39" s="59">
        <f t="shared" si="2"/>
        <v>36.644457904300324</v>
      </c>
      <c r="I39" s="12"/>
      <c r="J39" s="18"/>
    </row>
    <row r="40" spans="1:10" x14ac:dyDescent="0.25">
      <c r="A40" s="67">
        <v>18</v>
      </c>
      <c r="B40" s="57">
        <v>4</v>
      </c>
      <c r="C40" s="58">
        <v>8.9369999999999994</v>
      </c>
      <c r="D40" s="58">
        <v>11.704000000000001</v>
      </c>
      <c r="E40" s="58">
        <v>10.923</v>
      </c>
      <c r="F40" s="57">
        <f t="shared" si="0"/>
        <v>0.78100000000000058</v>
      </c>
      <c r="G40" s="58">
        <f t="shared" si="1"/>
        <v>1.9860000000000007</v>
      </c>
      <c r="H40" s="59">
        <f t="shared" si="2"/>
        <v>39.325276938570006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7"/>
      <c r="I42" s="12"/>
      <c r="J42" s="1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8"/>
    </row>
    <row r="45" spans="1:10" x14ac:dyDescent="0.25">
      <c r="A45" s="69">
        <v>1</v>
      </c>
      <c r="B45" s="62">
        <v>11.397</v>
      </c>
      <c r="C45" s="62">
        <v>12.657999999999999</v>
      </c>
      <c r="D45" s="62">
        <v>12.391</v>
      </c>
      <c r="E45" s="62">
        <f>C45-D45</f>
        <v>0.26699999999999946</v>
      </c>
      <c r="F45" s="62">
        <f>D45-B45</f>
        <v>0.99399999999999977</v>
      </c>
      <c r="G45" s="23">
        <f>(E45/F45)*100</f>
        <v>26.861167002012028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2017-12-29T01:43:02Z</cp:lastPrinted>
  <dcterms:created xsi:type="dcterms:W3CDTF">2017-11-30T15:56:40Z</dcterms:created>
  <dcterms:modified xsi:type="dcterms:W3CDTF">2017-12-29T01:43:09Z</dcterms:modified>
</cp:coreProperties>
</file>