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<sst xmlns="http://schemas.openxmlformats.org/spreadsheetml/2006/main" count="97" uniqueCount="71">
  <si>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</si>
  <si>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</si>
  <si>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</si>
  <si>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</si>
  <si>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</si>
  <si>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</si>
  <si>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</si>
  <si>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</si>
  <si>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</si>
  <si>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</si>
  <si>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</si>
  <si>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</si>
  <si>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</si>
  <si>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</si>
  <si>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</si>
  <si>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</si>
  <si>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</si>
  <si>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</si>
  <si>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</si>
  <si>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</si>
  <si>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</si>
  <si>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</si>
  <si>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</si>
  <si>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</si>
  <si>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</si>
  <si>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</si>
  <si>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</si>
  <si>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</si>
  <si>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</si>
  <si>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</si>
  <si>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</si>
  <si>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</si>
  <si>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</si>
  <si>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</si>
  <si>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</si>
  <si>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</si>
  <si>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</si>
  <si>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</si>
  <si>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</si>
  <si>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</si>
  <si>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</si>
  <si>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</si>
  <si>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</si>
  <si>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</si>
  <si>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</si>
  <si>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</si>
  <si>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</si>
  <si>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</si>
  <si>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</si>
  <si>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</si>
  <si>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</si>
  <si>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</si>
  <si>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</si>
  <si>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</si>
  <si>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</si>
  <si>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</si>
  <si>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</si>
  <si>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</si>
  <si>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</si>
  <si>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</si>
  <si>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</si>
  <si>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</si>
  <si>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</si>
  <si>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</si>
  <si>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</si>
  <si>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</si>
  <si>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</si>
  <si>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</si>
  <si>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</si>
  <si>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SM - ARENA LIMOSA</t>
  </si>
  <si>
    <t>15.40 - 15.79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</si>
</sst>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92.549306062819582</c:v>
                </c:pt>
                <c:pt idx="7">
                  <c:v>87.923058193328458</c:v>
                </c:pt>
                <c:pt idx="8">
                  <c:v>74.558753347942528</c:v>
                </c:pt>
                <c:pt idx="9">
                  <c:v>61.370294618943262</c:v>
                </c:pt>
                <c:pt idx="10">
                  <c:v>45.544144144144141</c:v>
                </c:pt>
                <c:pt idx="11">
                  <c:v>34.114146579011447</c:v>
                </c:pt>
                <c:pt idx="12">
                  <c:v>23.563379595812037</c:v>
                </c:pt>
                <c:pt idx="13">
                  <c:v>14.067689310932565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86912"/>
        <c:axId val="244922240"/>
      </c:scatterChart>
      <c:valAx>
        <c:axId val="244886912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4922240"/>
        <c:crosses val="autoZero"/>
        <c:crossBetween val="midCat"/>
        <c:minorUnit val="10"/>
      </c:valAx>
      <c:valAx>
        <c:axId val="24492224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488691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20.975883342680913</c:v>
                </c:pt>
                <c:pt idx="1">
                  <c:v>25.757975217505937</c:v>
                </c:pt>
                <c:pt idx="2">
                  <c:v>27.735068007096359</c:v>
                </c:pt>
                <c:pt idx="3">
                  <c:v>29.87225679659355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964736"/>
        <c:axId val="244966912"/>
      </c:scatterChart>
      <c:valAx>
        <c:axId val="24496473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4966912"/>
        <c:crosses val="autoZero"/>
        <c:crossBetween val="midCat"/>
      </c:valAx>
      <c:valAx>
        <c:axId val="244966912"/>
        <c:scaling>
          <c:orientation val="minMax"/>
          <c:max val="30"/>
          <c:min val="2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496473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26.297699963302051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3.0161035109738243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77888"/>
        <c:axId val="245080448"/>
      </c:scatterChart>
      <c:valAx>
        <c:axId val="24507788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5080448"/>
        <c:crosses val="autoZero"/>
        <c:crossBetween val="midCat"/>
        <c:majorUnit val="10"/>
        <c:minorUnit val="10"/>
      </c:valAx>
      <c:valAx>
        <c:axId val="2450804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507788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624416</xdr:colOff>
      <xdr:row>14</xdr:row>
      <xdr:rowOff>116417</xdr:rowOff>
    </xdr:from>
    <xdr:to>
      <xdr:col>1</xdr:col>
      <xdr:colOff>635000</xdr:colOff>
      <xdr:row>23</xdr:row>
      <xdr:rowOff>158751</xdr:rowOff>
    </xdr:to>
    <xdr:cxnSp macro="">
      <xdr:nvCxnSpPr>
        <xdr:cNvPr id="14" name="13 Conector recto"/>
        <xdr:cNvCxnSpPr/>
      </xdr:nvCxnSpPr>
      <xdr:spPr>
        <a:xfrm flipV="1">
          <a:off x="1598083" y="2794000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I14" sqref="I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5703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23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24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78</v>
      </c>
      <c r="C17" s="23">
        <v>571.29999999999995</v>
      </c>
      <c r="D17" s="23">
        <v>488.7</v>
      </c>
      <c r="E17" s="23">
        <f>C17-D17</f>
        <v>82.599999999999966</v>
      </c>
      <c r="F17" s="23">
        <f>D17-B17</f>
        <v>410.7</v>
      </c>
      <c r="G17" s="23">
        <f>(E17/F17)*100</f>
        <v>20.112003895787673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30.6</v>
      </c>
      <c r="D30" s="26">
        <f>(C30*100)/$F$17</f>
        <v>7.4506939371804242</v>
      </c>
      <c r="E30" s="26">
        <f>E29+D30</f>
        <v>7.4506939371804242</v>
      </c>
      <c r="F30" s="26">
        <f t="shared" si="1"/>
        <v>92.549306062819582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19</v>
      </c>
      <c r="D31" s="26">
        <f t="shared" ref="D31" si="3">(C31*100)/$F$17</f>
        <v>4.6262478694911131</v>
      </c>
      <c r="E31" s="26">
        <f>E30+D31</f>
        <v>12.076941806671538</v>
      </c>
      <c r="F31" s="26">
        <f>100-E31</f>
        <v>87.923058193328458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7.6</v>
      </c>
      <c r="D32" s="38">
        <f>(C32*$F$31)/$C$39</f>
        <v>13.364304845385925</v>
      </c>
      <c r="E32" s="26">
        <f>D32</f>
        <v>13.364304845385925</v>
      </c>
      <c r="F32" s="26">
        <f>$F$31-E32</f>
        <v>74.558753347942528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7.5</v>
      </c>
      <c r="D33" s="38">
        <f t="shared" ref="D33:D38" si="4">(C33*$F$31)/$C$39</f>
        <v>13.188458728999269</v>
      </c>
      <c r="E33" s="26">
        <f t="shared" ref="E33:E38" si="5">E32+D33</f>
        <v>26.552763574385196</v>
      </c>
      <c r="F33" s="26">
        <f t="shared" ref="F33:F38" si="6">$F$31-E33</f>
        <v>61.370294618943262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9</v>
      </c>
      <c r="D34" s="38">
        <f t="shared" si="4"/>
        <v>15.826150474799121</v>
      </c>
      <c r="E34" s="26">
        <f t="shared" si="5"/>
        <v>42.378914049184317</v>
      </c>
      <c r="F34" s="26">
        <f t="shared" si="6"/>
        <v>45.544144144144141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6.5</v>
      </c>
      <c r="D35" s="38">
        <f t="shared" si="4"/>
        <v>11.429997565132698</v>
      </c>
      <c r="E35" s="26">
        <f t="shared" si="5"/>
        <v>53.808911614317012</v>
      </c>
      <c r="F35" s="26">
        <f t="shared" si="6"/>
        <v>34.114146579011447</v>
      </c>
      <c r="G35" s="12"/>
      <c r="H35" s="30" t="s">
        <v>55</v>
      </c>
      <c r="I35" s="39">
        <f>E31</f>
        <v>12.076941806671538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</v>
      </c>
      <c r="D36" s="38">
        <f t="shared" si="4"/>
        <v>10.550766983199415</v>
      </c>
      <c r="E36" s="26">
        <f t="shared" si="5"/>
        <v>64.359678597516421</v>
      </c>
      <c r="F36" s="26">
        <f t="shared" si="6"/>
        <v>23.563379595812037</v>
      </c>
      <c r="G36" s="12"/>
      <c r="H36" s="30" t="s">
        <v>56</v>
      </c>
      <c r="I36" s="39">
        <f>100-I35-I37</f>
        <v>73.855368882395908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5.4</v>
      </c>
      <c r="D37" s="38">
        <f t="shared" si="4"/>
        <v>9.4956902848794744</v>
      </c>
      <c r="E37" s="26">
        <f t="shared" si="5"/>
        <v>73.855368882395894</v>
      </c>
      <c r="F37" s="26">
        <f t="shared" si="6"/>
        <v>14.067689310932565</v>
      </c>
      <c r="G37" s="12"/>
      <c r="H37" s="30" t="s">
        <v>57</v>
      </c>
      <c r="I37" s="39">
        <f>D38</f>
        <v>14.067689310932554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8</v>
      </c>
      <c r="D38" s="38">
        <f t="shared" si="4"/>
        <v>14.067689310932554</v>
      </c>
      <c r="E38" s="26">
        <f t="shared" si="5"/>
        <v>87.923058193328444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8" sqref="L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 KM 30+191.48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23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24</v>
      </c>
      <c r="C10" s="51" t="s">
        <v>4</v>
      </c>
      <c r="D10" s="52" t="str">
        <f>GRANULOMETRÍA!D10</f>
        <v>15.40 - 15.79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-21.26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94.730999999999995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26.297699963302051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23.281596452328227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3.0161035109738243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30</v>
      </c>
      <c r="B37" s="57">
        <v>1</v>
      </c>
      <c r="C37" s="58">
        <v>8.2140000000000004</v>
      </c>
      <c r="D37" s="58">
        <v>12.528</v>
      </c>
      <c r="E37" s="58">
        <v>11.78</v>
      </c>
      <c r="F37" s="57">
        <f>D37-E37</f>
        <v>0.74800000000000111</v>
      </c>
      <c r="G37" s="58">
        <f>E37-C37</f>
        <v>3.5659999999999989</v>
      </c>
      <c r="H37" s="59">
        <f>(F37/G37)*100</f>
        <v>20.975883342680913</v>
      </c>
      <c r="I37" s="12"/>
      <c r="J37" s="18"/>
    </row>
    <row r="38" spans="1:10" x14ac:dyDescent="0.25">
      <c r="A38" s="67">
        <v>28</v>
      </c>
      <c r="B38" s="57">
        <v>2</v>
      </c>
      <c r="C38" s="58">
        <v>8.6869999999999994</v>
      </c>
      <c r="D38" s="58">
        <v>13.457000000000001</v>
      </c>
      <c r="E38" s="58">
        <v>12.48</v>
      </c>
      <c r="F38" s="58">
        <f t="shared" ref="F38:F40" si="0">D38-E38</f>
        <v>0.97700000000000031</v>
      </c>
      <c r="G38" s="58">
        <f t="shared" ref="G38:G40" si="1">E38-C38</f>
        <v>3.793000000000001</v>
      </c>
      <c r="H38" s="59">
        <f t="shared" ref="H38:H40" si="2">(F38/G38)*100</f>
        <v>25.757975217505937</v>
      </c>
      <c r="I38" s="12"/>
      <c r="J38" s="18"/>
    </row>
    <row r="39" spans="1:10" x14ac:dyDescent="0.25">
      <c r="A39" s="67">
        <v>23</v>
      </c>
      <c r="B39" s="57">
        <v>3</v>
      </c>
      <c r="C39" s="58">
        <v>10.268000000000001</v>
      </c>
      <c r="D39" s="58">
        <v>14.587999999999999</v>
      </c>
      <c r="E39" s="58">
        <v>13.65</v>
      </c>
      <c r="F39" s="58">
        <f t="shared" si="0"/>
        <v>0.93799999999999883</v>
      </c>
      <c r="G39" s="58">
        <f t="shared" si="1"/>
        <v>3.3819999999999997</v>
      </c>
      <c r="H39" s="59">
        <f t="shared" si="2"/>
        <v>27.735068007096359</v>
      </c>
      <c r="I39" s="12"/>
      <c r="J39" s="18"/>
    </row>
    <row r="40" spans="1:10" x14ac:dyDescent="0.25">
      <c r="A40" s="67">
        <v>21</v>
      </c>
      <c r="B40" s="57">
        <v>4</v>
      </c>
      <c r="C40" s="58">
        <v>9.0470000000000006</v>
      </c>
      <c r="D40" s="58">
        <v>13.012</v>
      </c>
      <c r="E40" s="58">
        <v>12.1</v>
      </c>
      <c r="F40" s="57">
        <f t="shared" si="0"/>
        <v>0.91200000000000081</v>
      </c>
      <c r="G40" s="58">
        <f t="shared" si="1"/>
        <v>3.052999999999999</v>
      </c>
      <c r="H40" s="59">
        <f t="shared" si="2"/>
        <v>29.87225679659355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22.2</v>
      </c>
      <c r="C45" s="62">
        <v>22.756</v>
      </c>
      <c r="D45" s="62">
        <v>22.651</v>
      </c>
      <c r="E45" s="62">
        <f>C45-D45</f>
        <v>0.10500000000000043</v>
      </c>
      <c r="F45" s="62">
        <f>D45-B45</f>
        <v>0.45100000000000051</v>
      </c>
      <c r="G45" s="23">
        <f>(E45/F45)*100</f>
        <v>23.281596452328227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2017-12-29T01:38:20Z</cp:lastPrinted>
  <dcterms:created xsi:type="dcterms:W3CDTF">2017-11-30T15:56:40Z</dcterms:created>
  <dcterms:modified xsi:type="dcterms:W3CDTF">2017-12-29T01:38:26Z</dcterms:modified>
</cp:coreProperties>
</file>