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<sst xmlns="http://schemas.openxmlformats.org/spreadsheetml/2006/main" count="97" uniqueCount="71">
  <si>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</si>
  <si>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</si>
  <si>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</si>
  <si>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</si>
  <si>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</si>
  <si>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</si>
  <si>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</si>
  <si>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</si>
  <si>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</si>
  <si>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</si>
  <si>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</si>
  <si>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</si>
  <si>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</si>
  <si>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</si>
  <si>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</si>
  <si>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</si>
  <si>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</si>
  <si>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</si>
  <si>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</si>
  <si>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</si>
  <si>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</si>
  <si>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</si>
  <si>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</si>
  <si>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</si>
  <si>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</si>
  <si>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</si>
  <si>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</si>
  <si>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</si>
  <si>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</si>
  <si>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</si>
  <si>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</si>
  <si>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</si>
  <si>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</si>
  <si>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</si>
  <si>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</si>
  <si>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</si>
  <si>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</si>
  <si>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</si>
  <si>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</si>
  <si>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</si>
  <si>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</si>
  <si>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</si>
  <si>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</si>
  <si>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</si>
  <si>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</si>
  <si>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</si>
  <si>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</si>
  <si>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</si>
  <si>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</si>
  <si>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</si>
  <si>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</si>
  <si>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</si>
  <si>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</si>
  <si>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</si>
  <si>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</si>
  <si>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</si>
  <si>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</si>
  <si>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</si>
  <si>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</si>
  <si>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</si>
  <si>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</si>
  <si>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</si>
  <si>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</si>
  <si>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</si>
  <si>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</si>
  <si>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</si>
  <si>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</si>
  <si>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</si>
  <si>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</si>
  <si>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0.60 - 1.20 m</t>
  </si>
  <si>
    <t>SM - ARENA LIMOSA CON GRAVA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</si>
</sst>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84.567901234567898</c:v>
                </c:pt>
                <c:pt idx="6">
                  <c:v>74.279835390946502</c:v>
                </c:pt>
                <c:pt idx="7">
                  <c:v>68.106995884773653</c:v>
                </c:pt>
                <c:pt idx="8">
                  <c:v>63.067078189300403</c:v>
                </c:pt>
                <c:pt idx="9">
                  <c:v>58.980658436213986</c:v>
                </c:pt>
                <c:pt idx="10">
                  <c:v>50.807818930041144</c:v>
                </c:pt>
                <c:pt idx="11">
                  <c:v>40.455555555555549</c:v>
                </c:pt>
                <c:pt idx="12">
                  <c:v>33.508641975308635</c:v>
                </c:pt>
                <c:pt idx="13">
                  <c:v>25.472016460905344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76160"/>
        <c:axId val="170905600"/>
      </c:scatterChart>
      <c:valAx>
        <c:axId val="169676160"/>
        <c:scaling>
          <c:logBase val="10"/>
          <c:orientation val="maxMin"/>
          <c:max val="14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0905600"/>
        <c:crosses val="autoZero"/>
        <c:crossBetween val="midCat"/>
        <c:minorUnit val="10"/>
      </c:valAx>
      <c:valAx>
        <c:axId val="1709056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67616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25.586279313965697</c:v>
                </c:pt>
                <c:pt idx="1">
                  <c:v>29.130850047755558</c:v>
                </c:pt>
                <c:pt idx="2">
                  <c:v>31.209415584415584</c:v>
                </c:pt>
                <c:pt idx="3">
                  <c:v>36.295503211991473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141248"/>
        <c:axId val="245557504"/>
      </c:scatterChart>
      <c:valAx>
        <c:axId val="22314124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5557504"/>
        <c:crosses val="autoZero"/>
        <c:crossBetween val="midCat"/>
      </c:valAx>
      <c:valAx>
        <c:axId val="245557504"/>
        <c:scaling>
          <c:orientation val="minMax"/>
          <c:max val="37"/>
          <c:min val="2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14124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30.377164606660678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4.3099529808660932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67264"/>
        <c:axId val="277913984"/>
      </c:scatterChart>
      <c:valAx>
        <c:axId val="27346726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7913984"/>
        <c:crosses val="autoZero"/>
        <c:crossBetween val="midCat"/>
        <c:majorUnit val="10"/>
        <c:minorUnit val="10"/>
      </c:valAx>
      <c:valAx>
        <c:axId val="27791398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346726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137584</xdr:rowOff>
    </xdr:from>
    <xdr:to>
      <xdr:col>1</xdr:col>
      <xdr:colOff>613834</xdr:colOff>
      <xdr:row>23</xdr:row>
      <xdr:rowOff>179918</xdr:rowOff>
    </xdr:to>
    <xdr:cxnSp macro="">
      <xdr:nvCxnSpPr>
        <xdr:cNvPr id="14" name="13 Conector recto"/>
        <xdr:cNvCxnSpPr/>
      </xdr:nvCxnSpPr>
      <xdr:spPr>
        <a:xfrm flipV="1">
          <a:off x="1576917" y="2815167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43071</v>
      </c>
      <c r="I8" s="73"/>
      <c r="J8" s="93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2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18</v>
      </c>
      <c r="C10" s="13" t="s">
        <v>4</v>
      </c>
      <c r="D10" s="16" t="s">
        <v>69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85.9</v>
      </c>
      <c r="C17" s="23">
        <v>527.29999999999995</v>
      </c>
      <c r="D17" s="23">
        <v>474.7</v>
      </c>
      <c r="E17" s="23">
        <f>C17-D17</f>
        <v>52.599999999999966</v>
      </c>
      <c r="F17" s="23">
        <f>D17-B17</f>
        <v>388.79999999999995</v>
      </c>
      <c r="G17" s="23">
        <f>(E17/F17)*100</f>
        <v>13.528806584362133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60</v>
      </c>
      <c r="D29" s="26">
        <f>(C29*100)/$F$17</f>
        <v>15.4320987654321</v>
      </c>
      <c r="E29" s="26">
        <f>E28+D29</f>
        <v>15.4320987654321</v>
      </c>
      <c r="F29" s="26">
        <f t="shared" si="1"/>
        <v>84.567901234567898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40</v>
      </c>
      <c r="D30" s="26">
        <f>(C30*100)/$F$17</f>
        <v>10.2880658436214</v>
      </c>
      <c r="E30" s="26">
        <f>E29+D30</f>
        <v>25.720164609053498</v>
      </c>
      <c r="F30" s="26">
        <f t="shared" si="1"/>
        <v>74.279835390946502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24</v>
      </c>
      <c r="D31" s="26">
        <f t="shared" ref="D31" si="3">(C31*100)/$F$17</f>
        <v>6.1728395061728403</v>
      </c>
      <c r="E31" s="26">
        <f>E30+D31</f>
        <v>31.89300411522634</v>
      </c>
      <c r="F31" s="26">
        <f>100-E31</f>
        <v>68.106995884773653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3.7</v>
      </c>
      <c r="D32" s="38">
        <f>(C32*$F$31)/$C$39</f>
        <v>5.0399176954732505</v>
      </c>
      <c r="E32" s="26">
        <f>D32</f>
        <v>5.0399176954732505</v>
      </c>
      <c r="F32" s="26">
        <f>$F$31-E32</f>
        <v>63.067078189300403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3</v>
      </c>
      <c r="D33" s="38">
        <f t="shared" ref="D33:D38" si="4">(C33*$F$31)/$C$39</f>
        <v>4.0864197530864192</v>
      </c>
      <c r="E33" s="26">
        <f t="shared" ref="E33:E38" si="5">E32+D33</f>
        <v>9.1263374485596707</v>
      </c>
      <c r="F33" s="26">
        <f t="shared" ref="F33:F38" si="6">$F$31-E33</f>
        <v>58.980658436213986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6</v>
      </c>
      <c r="D34" s="38">
        <f t="shared" si="4"/>
        <v>8.1728395061728385</v>
      </c>
      <c r="E34" s="26">
        <f t="shared" si="5"/>
        <v>17.299176954732509</v>
      </c>
      <c r="F34" s="26">
        <f t="shared" si="6"/>
        <v>50.807818930041144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7.6</v>
      </c>
      <c r="D35" s="38">
        <f t="shared" si="4"/>
        <v>10.352263374485595</v>
      </c>
      <c r="E35" s="26">
        <f t="shared" si="5"/>
        <v>27.651440329218104</v>
      </c>
      <c r="F35" s="26">
        <f t="shared" si="6"/>
        <v>40.455555555555549</v>
      </c>
      <c r="G35" s="12"/>
      <c r="H35" s="30" t="s">
        <v>55</v>
      </c>
      <c r="I35" s="39">
        <f>E31</f>
        <v>31.89300411522634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5.0999999999999996</v>
      </c>
      <c r="D36" s="38">
        <f t="shared" si="4"/>
        <v>6.9469135802469122</v>
      </c>
      <c r="E36" s="26">
        <f t="shared" si="5"/>
        <v>34.598353909465018</v>
      </c>
      <c r="F36" s="26">
        <f t="shared" si="6"/>
        <v>33.508641975308635</v>
      </c>
      <c r="G36" s="12"/>
      <c r="H36" s="30" t="s">
        <v>56</v>
      </c>
      <c r="I36" s="39">
        <f>100-I35-I37</f>
        <v>42.634979423868302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5.9</v>
      </c>
      <c r="D37" s="38">
        <f t="shared" si="4"/>
        <v>8.0366255144032905</v>
      </c>
      <c r="E37" s="26">
        <f t="shared" si="5"/>
        <v>42.634979423868309</v>
      </c>
      <c r="F37" s="26">
        <f t="shared" si="6"/>
        <v>25.472016460905344</v>
      </c>
      <c r="G37" s="12"/>
      <c r="H37" s="30" t="s">
        <v>57</v>
      </c>
      <c r="I37" s="39">
        <f>D38</f>
        <v>25.472016460905351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18.700000000000003</v>
      </c>
      <c r="D38" s="38">
        <f t="shared" si="4"/>
        <v>25.472016460905351</v>
      </c>
      <c r="E38" s="26">
        <f t="shared" si="5"/>
        <v>68.106995884773653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N35" sqref="N3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285156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PUENTE ATIRANTADO KM 30+191.48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43071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2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18</v>
      </c>
      <c r="C10" s="51" t="s">
        <v>4</v>
      </c>
      <c r="D10" s="52" t="str">
        <f>GRANULOMETRÍA!D10</f>
        <v>0.60 - 1.20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-12.6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70.935000000000002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30.377164606660678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26.067211625794585</v>
      </c>
      <c r="C31" s="12"/>
      <c r="D31" s="12"/>
      <c r="E31" s="12"/>
      <c r="F31" s="70" t="s">
        <v>70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4.3099529808660932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34</v>
      </c>
      <c r="B37" s="57">
        <v>1</v>
      </c>
      <c r="C37" s="58">
        <v>13.095000000000001</v>
      </c>
      <c r="D37" s="58">
        <v>16.683</v>
      </c>
      <c r="E37" s="58">
        <v>15.952</v>
      </c>
      <c r="F37" s="57">
        <f>D37-E37</f>
        <v>0.73099999999999987</v>
      </c>
      <c r="G37" s="58">
        <f>E37-C37</f>
        <v>2.8569999999999993</v>
      </c>
      <c r="H37" s="59">
        <f>(F37/G37)*100</f>
        <v>25.586279313965697</v>
      </c>
      <c r="I37" s="12"/>
      <c r="J37" s="18"/>
    </row>
    <row r="38" spans="1:10" x14ac:dyDescent="0.25">
      <c r="A38" s="67">
        <v>31</v>
      </c>
      <c r="B38" s="57">
        <v>2</v>
      </c>
      <c r="C38" s="58">
        <v>13.457000000000001</v>
      </c>
      <c r="D38" s="58">
        <v>16.161000000000001</v>
      </c>
      <c r="E38" s="58">
        <v>15.551</v>
      </c>
      <c r="F38" s="58">
        <f t="shared" ref="F38:F40" si="0">D38-E38</f>
        <v>0.61000000000000121</v>
      </c>
      <c r="G38" s="58">
        <f t="shared" ref="G38:G40" si="1">E38-C38</f>
        <v>2.0939999999999994</v>
      </c>
      <c r="H38" s="59">
        <f t="shared" ref="H38:H40" si="2">(F38/G38)*100</f>
        <v>29.130850047755558</v>
      </c>
      <c r="I38" s="12"/>
      <c r="J38" s="18"/>
    </row>
    <row r="39" spans="1:10" x14ac:dyDescent="0.25">
      <c r="A39" s="67">
        <v>22</v>
      </c>
      <c r="B39" s="57">
        <v>3</v>
      </c>
      <c r="C39" s="58">
        <v>13.529</v>
      </c>
      <c r="D39" s="58">
        <v>16.762</v>
      </c>
      <c r="E39" s="58">
        <v>15.993</v>
      </c>
      <c r="F39" s="58">
        <f t="shared" si="0"/>
        <v>0.76900000000000013</v>
      </c>
      <c r="G39" s="58">
        <f t="shared" si="1"/>
        <v>2.4640000000000004</v>
      </c>
      <c r="H39" s="59">
        <f t="shared" si="2"/>
        <v>31.209415584415584</v>
      </c>
      <c r="I39" s="12"/>
      <c r="J39" s="18"/>
    </row>
    <row r="40" spans="1:10" x14ac:dyDescent="0.25">
      <c r="A40" s="67">
        <v>16</v>
      </c>
      <c r="B40" s="57">
        <v>4</v>
      </c>
      <c r="C40" s="58">
        <v>13.388999999999999</v>
      </c>
      <c r="D40" s="58">
        <v>15.935</v>
      </c>
      <c r="E40" s="58">
        <v>15.257</v>
      </c>
      <c r="F40" s="57">
        <f t="shared" si="0"/>
        <v>0.67800000000000082</v>
      </c>
      <c r="G40" s="58">
        <f t="shared" si="1"/>
        <v>1.8680000000000003</v>
      </c>
      <c r="H40" s="59">
        <f t="shared" si="2"/>
        <v>36.295503211991473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28.716999999999999</v>
      </c>
      <c r="C45" s="62">
        <v>30.105</v>
      </c>
      <c r="D45" s="62">
        <v>29.818000000000001</v>
      </c>
      <c r="E45" s="62">
        <f>C45-D45</f>
        <v>0.28699999999999903</v>
      </c>
      <c r="F45" s="62">
        <f>D45-B45</f>
        <v>1.1010000000000026</v>
      </c>
      <c r="G45" s="23">
        <f>(E45/F45)*100</f>
        <v>26.067211625794585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2017-12-29T01:44:00Z</cp:lastPrinted>
  <dcterms:created xsi:type="dcterms:W3CDTF">2017-11-30T15:56:40Z</dcterms:created>
  <dcterms:modified xsi:type="dcterms:W3CDTF">2017-12-29T01:44:05Z</dcterms:modified>
</cp:coreProperties>
</file>