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<sst xmlns="http://schemas.openxmlformats.org/spreadsheetml/2006/main" count="97" uniqueCount="71">
  <si>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</si>
  <si>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</si>
  <si>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</si>
  <si>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</si>
  <si>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</si>
  <si>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</si>
  <si>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</si>
  <si>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</si>
  <si>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</si>
  <si>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</si>
  <si>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</si>
  <si>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</si>
  <si>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</si>
  <si>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</si>
  <si>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</si>
  <si>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</si>
  <si>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</si>
  <si>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</si>
  <si>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</si>
  <si>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</si>
  <si>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</si>
  <si>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</si>
  <si>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</si>
  <si>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</si>
  <si>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</si>
  <si>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</si>
  <si>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</si>
  <si>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</si>
  <si>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</si>
  <si>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</si>
  <si>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</si>
  <si>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</si>
  <si>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</si>
  <si>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</si>
  <si>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</si>
  <si>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</si>
  <si>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</si>
  <si>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</si>
  <si>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</si>
  <si>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</si>
  <si>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</si>
  <si>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</si>
  <si>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</si>
  <si>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</si>
  <si>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</si>
  <si>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</si>
  <si>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</si>
  <si>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</si>
  <si>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</si>
  <si>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</si>
  <si>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</si>
  <si>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</si>
  <si>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</si>
  <si>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</si>
  <si>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</si>
  <si>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</si>
  <si>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</si>
  <si>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</si>
  <si>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</si>
  <si>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</si>
  <si>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</si>
  <si>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</si>
  <si>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</si>
  <si>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</si>
  <si>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</si>
  <si>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</si>
  <si>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</si>
  <si>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</si>
  <si>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</si>
  <si>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ML - LIMO ARENOSO DE BAJA PLASTICIDAD</t>
  </si>
  <si>
    <t>6.40 - 7.00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</si>
</sst>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</c:v>
                </c:pt>
                <c:pt idx="9">
                  <c:v>94</c:v>
                </c:pt>
                <c:pt idx="10">
                  <c:v>91.6</c:v>
                </c:pt>
                <c:pt idx="11">
                  <c:v>88</c:v>
                </c:pt>
                <c:pt idx="12">
                  <c:v>82.6</c:v>
                </c:pt>
                <c:pt idx="13">
                  <c:v>69.400000000000006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576320"/>
        <c:axId val="169578880"/>
      </c:scatterChart>
      <c:valAx>
        <c:axId val="169576320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9578880"/>
        <c:crosses val="autoZero"/>
        <c:crossBetween val="midCat"/>
        <c:minorUnit val="10"/>
      </c:valAx>
      <c:valAx>
        <c:axId val="16957888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957632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28.939327804452208</c:v>
                </c:pt>
                <c:pt idx="1">
                  <c:v>31.374321880651035</c:v>
                </c:pt>
                <c:pt idx="2">
                  <c:v>33.224967490247153</c:v>
                </c:pt>
                <c:pt idx="3">
                  <c:v>36.884771279675761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19680"/>
        <c:axId val="169738240"/>
      </c:scatterChart>
      <c:valAx>
        <c:axId val="169719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69738240"/>
        <c:crosses val="autoZero"/>
        <c:crossBetween val="midCat"/>
      </c:valAx>
      <c:valAx>
        <c:axId val="169738240"/>
        <c:scaling>
          <c:orientation val="minMax"/>
          <c:max val="37"/>
          <c:min val="28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69719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32.17556563839527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5.9421119681185388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86080"/>
        <c:axId val="169888384"/>
      </c:scatterChart>
      <c:valAx>
        <c:axId val="16988608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888384"/>
        <c:crosses val="autoZero"/>
        <c:crossBetween val="midCat"/>
        <c:majorUnit val="10"/>
        <c:minorUnit val="10"/>
      </c:valAx>
      <c:valAx>
        <c:axId val="16988838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88608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137583</xdr:rowOff>
    </xdr:from>
    <xdr:to>
      <xdr:col>1</xdr:col>
      <xdr:colOff>613834</xdr:colOff>
      <xdr:row>23</xdr:row>
      <xdr:rowOff>179917</xdr:rowOff>
    </xdr:to>
    <xdr:cxnSp macro="">
      <xdr:nvCxnSpPr>
        <xdr:cNvPr id="14" name="13 Conector recto"/>
        <xdr:cNvCxnSpPr/>
      </xdr:nvCxnSpPr>
      <xdr:spPr>
        <a:xfrm flipV="1">
          <a:off x="1576917" y="2815166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J13" sqref="J1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855468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43071</v>
      </c>
      <c r="I8" s="74"/>
      <c r="J8" s="75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>
        <v>11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21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92.3</v>
      </c>
      <c r="C17" s="23">
        <v>763.8</v>
      </c>
      <c r="D17" s="23">
        <v>594.5</v>
      </c>
      <c r="E17" s="23">
        <f>C17-D17</f>
        <v>169.29999999999995</v>
      </c>
      <c r="F17" s="23">
        <f>D17-B17</f>
        <v>502.2</v>
      </c>
      <c r="G17" s="23">
        <f>(E17/F17)*100</f>
        <v>33.711668657905207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0</v>
      </c>
      <c r="D31" s="26">
        <f t="shared" ref="D31" si="3">(C31*100)/$F$17</f>
        <v>0</v>
      </c>
      <c r="E31" s="26">
        <f>E30+D31</f>
        <v>0</v>
      </c>
      <c r="F31" s="26">
        <f>100-E31</f>
        <v>100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1</v>
      </c>
      <c r="D32" s="38">
        <f>(C32*$F$31)/$C$39</f>
        <v>2</v>
      </c>
      <c r="E32" s="26">
        <f>D32</f>
        <v>2</v>
      </c>
      <c r="F32" s="26">
        <f>$F$31-E32</f>
        <v>98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2</v>
      </c>
      <c r="D33" s="38">
        <f t="shared" ref="D33:D38" si="4">(C33*$F$31)/$C$39</f>
        <v>4</v>
      </c>
      <c r="E33" s="26">
        <f t="shared" ref="E33:E38" si="5">E32+D33</f>
        <v>6</v>
      </c>
      <c r="F33" s="26">
        <f t="shared" ref="F33:F38" si="6">$F$31-E33</f>
        <v>94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1.2</v>
      </c>
      <c r="D34" s="38">
        <f t="shared" si="4"/>
        <v>2.4</v>
      </c>
      <c r="E34" s="26">
        <f t="shared" si="5"/>
        <v>8.4</v>
      </c>
      <c r="F34" s="26">
        <f t="shared" si="6"/>
        <v>91.6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1.8</v>
      </c>
      <c r="D35" s="38">
        <f t="shared" si="4"/>
        <v>3.6</v>
      </c>
      <c r="E35" s="26">
        <f t="shared" si="5"/>
        <v>12</v>
      </c>
      <c r="F35" s="26">
        <f t="shared" si="6"/>
        <v>88</v>
      </c>
      <c r="G35" s="12"/>
      <c r="H35" s="30" t="s">
        <v>55</v>
      </c>
      <c r="I35" s="39">
        <f>E31</f>
        <v>0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2.7</v>
      </c>
      <c r="D36" s="38">
        <f t="shared" si="4"/>
        <v>5.4</v>
      </c>
      <c r="E36" s="26">
        <f t="shared" si="5"/>
        <v>17.399999999999999</v>
      </c>
      <c r="F36" s="26">
        <f t="shared" si="6"/>
        <v>82.6</v>
      </c>
      <c r="G36" s="12"/>
      <c r="H36" s="30" t="s">
        <v>56</v>
      </c>
      <c r="I36" s="39">
        <f>100-I35-I37</f>
        <v>30.599999999999994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6.6</v>
      </c>
      <c r="D37" s="38">
        <f t="shared" si="4"/>
        <v>13.2</v>
      </c>
      <c r="E37" s="26">
        <f t="shared" si="5"/>
        <v>30.599999999999998</v>
      </c>
      <c r="F37" s="26">
        <f t="shared" si="6"/>
        <v>69.400000000000006</v>
      </c>
      <c r="G37" s="12"/>
      <c r="H37" s="30" t="s">
        <v>57</v>
      </c>
      <c r="I37" s="39">
        <f>D38</f>
        <v>69.400000000000006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34.700000000000003</v>
      </c>
      <c r="D38" s="38">
        <f t="shared" si="4"/>
        <v>69.400000000000006</v>
      </c>
      <c r="E38" s="26">
        <f t="shared" si="5"/>
        <v>100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10" sqref="L1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PUENTE ATIRANTADO KM 30+191.48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43071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>
        <f>GRANULOMETRÍA!D9</f>
        <v>11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21</v>
      </c>
      <c r="C10" s="51" t="s">
        <v>4</v>
      </c>
      <c r="D10" s="52" t="str">
        <f>GRANULOMETRÍA!D10</f>
        <v>6.40 - 7.00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-14.38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78.462999999999994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57"/>
      <c r="E15" s="58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59" t="s">
        <v>27</v>
      </c>
      <c r="B30" s="60">
        <f>(N13*LN(25))+N14</f>
        <v>32.17556563839527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1" t="s">
        <v>28</v>
      </c>
      <c r="B31" s="60">
        <f>G45</f>
        <v>26.233453670276731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1" t="s">
        <v>23</v>
      </c>
      <c r="B32" s="60">
        <f>B30-B31</f>
        <v>5.9421119681185388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2">
        <v>30</v>
      </c>
      <c r="B37" s="63">
        <v>1</v>
      </c>
      <c r="C37" s="64">
        <v>8.3979999999999997</v>
      </c>
      <c r="D37" s="64">
        <v>11.352</v>
      </c>
      <c r="E37" s="64">
        <v>10.689</v>
      </c>
      <c r="F37" s="63">
        <f>D37-E37</f>
        <v>0.66300000000000026</v>
      </c>
      <c r="G37" s="64">
        <f>E37-C37</f>
        <v>2.2910000000000004</v>
      </c>
      <c r="H37" s="65">
        <f>(F37/G37)*100</f>
        <v>28.939327804452208</v>
      </c>
      <c r="I37" s="12"/>
      <c r="J37" s="18"/>
    </row>
    <row r="38" spans="1:10" x14ac:dyDescent="0.25">
      <c r="A38" s="62">
        <v>28</v>
      </c>
      <c r="B38" s="63">
        <v>2</v>
      </c>
      <c r="C38" s="64">
        <v>10.44</v>
      </c>
      <c r="D38" s="64">
        <v>13.346</v>
      </c>
      <c r="E38" s="64">
        <v>12.651999999999999</v>
      </c>
      <c r="F38" s="64">
        <f t="shared" ref="F38:F40" si="0">D38-E38</f>
        <v>0.69400000000000084</v>
      </c>
      <c r="G38" s="64">
        <f t="shared" ref="G38:G40" si="1">E38-C38</f>
        <v>2.2119999999999997</v>
      </c>
      <c r="H38" s="65">
        <f t="shared" ref="H38:H40" si="2">(F38/G38)*100</f>
        <v>31.374321880651035</v>
      </c>
      <c r="I38" s="12"/>
      <c r="J38" s="18"/>
    </row>
    <row r="39" spans="1:10" x14ac:dyDescent="0.25">
      <c r="A39" s="62">
        <v>23</v>
      </c>
      <c r="B39" s="63">
        <v>3</v>
      </c>
      <c r="C39" s="64">
        <v>7.883</v>
      </c>
      <c r="D39" s="64">
        <v>9.9320000000000004</v>
      </c>
      <c r="E39" s="64">
        <v>9.4209999999999994</v>
      </c>
      <c r="F39" s="64">
        <f t="shared" si="0"/>
        <v>0.51100000000000101</v>
      </c>
      <c r="G39" s="64">
        <f t="shared" si="1"/>
        <v>1.5379999999999994</v>
      </c>
      <c r="H39" s="65">
        <f t="shared" si="2"/>
        <v>33.224967490247153</v>
      </c>
      <c r="I39" s="12"/>
      <c r="J39" s="18"/>
    </row>
    <row r="40" spans="1:10" x14ac:dyDescent="0.25">
      <c r="A40" s="62">
        <v>18</v>
      </c>
      <c r="B40" s="63">
        <v>4</v>
      </c>
      <c r="C40" s="64">
        <v>8.9369999999999994</v>
      </c>
      <c r="D40" s="64">
        <v>11.301</v>
      </c>
      <c r="E40" s="64">
        <v>10.664</v>
      </c>
      <c r="F40" s="63">
        <f t="shared" si="0"/>
        <v>0.63700000000000045</v>
      </c>
      <c r="G40" s="64">
        <f t="shared" si="1"/>
        <v>1.7270000000000003</v>
      </c>
      <c r="H40" s="65">
        <f t="shared" si="2"/>
        <v>36.884771279675761</v>
      </c>
      <c r="I40" s="12"/>
      <c r="J40" s="18"/>
    </row>
    <row r="41" spans="1:10" x14ac:dyDescent="0.25">
      <c r="A41" s="66"/>
      <c r="B41" s="57"/>
      <c r="C41" s="57"/>
      <c r="D41" s="67"/>
      <c r="E41" s="67"/>
      <c r="F41" s="67"/>
      <c r="G41" s="57"/>
      <c r="H41" s="67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8">
        <v>1</v>
      </c>
      <c r="B45" s="69">
        <v>11.315</v>
      </c>
      <c r="C45" s="69">
        <v>12.364000000000001</v>
      </c>
      <c r="D45" s="69">
        <v>12.146000000000001</v>
      </c>
      <c r="E45" s="69">
        <f>C45-D45</f>
        <v>0.21799999999999997</v>
      </c>
      <c r="F45" s="69">
        <f>D45-B45</f>
        <v>0.83100000000000129</v>
      </c>
      <c r="G45" s="23">
        <f>(E45/F45)*100</f>
        <v>26.233453670276731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2017-12-29T01:41:14Z</cp:lastPrinted>
  <dcterms:created xsi:type="dcterms:W3CDTF">2017-11-30T15:56:40Z</dcterms:created>
  <dcterms:modified xsi:type="dcterms:W3CDTF">2017-12-29T01:41:21Z</dcterms:modified>
</cp:coreProperties>
</file>