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<sst xmlns="http://schemas.openxmlformats.org/spreadsheetml/2006/main" count="98" uniqueCount="72">
  <si>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</si>
  <si>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</si>
  <si>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</si>
  <si>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</si>
  <si>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</si>
  <si>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</si>
  <si>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</si>
  <si>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</si>
  <si>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</si>
  <si>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</si>
  <si>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</si>
  <si>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</si>
  <si>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</si>
  <si>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</si>
  <si>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</si>
  <si>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</si>
  <si>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</si>
  <si>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</si>
  <si>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</si>
  <si>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</si>
  <si>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</si>
  <si>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</si>
  <si>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</si>
  <si>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</si>
  <si>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</si>
  <si>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</si>
  <si>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</si>
  <si>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</si>
  <si>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</si>
  <si>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</si>
  <si>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</si>
  <si>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</si>
  <si>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</si>
  <si>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</si>
  <si>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</si>
  <si>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</si>
  <si>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</si>
  <si>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</si>
  <si>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</si>
  <si>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</si>
  <si>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</si>
  <si>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</si>
  <si>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</si>
  <si>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</si>
  <si>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</si>
  <si>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</si>
  <si>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</si>
  <si>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</si>
  <si>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</si>
  <si>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</si>
  <si>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</si>
  <si>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</si>
  <si>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</si>
  <si>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</si>
  <si>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</si>
  <si>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</si>
  <si>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</si>
  <si>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</si>
  <si>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</si>
  <si>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</si>
  <si>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</si>
  <si>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</si>
  <si>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</si>
  <si>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</si>
  <si>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</si>
  <si>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</si>
  <si>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</si>
  <si>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</si>
  <si>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</si>
  <si>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SC- ARENA ARCILLOSA</t>
  </si>
  <si>
    <t>ABJ</t>
  </si>
  <si>
    <t>14.20 - 14.75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</si>
</sst>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97.31543624161074</c:v>
                </c:pt>
                <c:pt idx="8">
                  <c:v>93.617449664429529</c:v>
                </c:pt>
                <c:pt idx="9">
                  <c:v>90.153020134228186</c:v>
                </c:pt>
                <c:pt idx="10">
                  <c:v>85.559731543624167</c:v>
                </c:pt>
                <c:pt idx="11">
                  <c:v>74.699328859060401</c:v>
                </c:pt>
                <c:pt idx="12">
                  <c:v>53.251006711409403</c:v>
                </c:pt>
                <c:pt idx="13">
                  <c:v>34.040939597315443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E4-4849-8A58-940AD987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83680"/>
        <c:axId val="168273792"/>
      </c:scatterChart>
      <c:valAx>
        <c:axId val="1681836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73792"/>
        <c:crosses val="autoZero"/>
        <c:crossBetween val="midCat"/>
        <c:minorUnit val="10"/>
      </c:valAx>
      <c:valAx>
        <c:axId val="1682737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1836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36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32.692307692307672</c:v>
                </c:pt>
                <c:pt idx="1">
                  <c:v>34.505494505494504</c:v>
                </c:pt>
                <c:pt idx="2">
                  <c:v>37.980769230769269</c:v>
                </c:pt>
                <c:pt idx="3">
                  <c:v>38.516532618409308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2D-43CC-AC60-4C13D67B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384384"/>
        <c:axId val="168469248"/>
      </c:scatterChart>
      <c:valAx>
        <c:axId val="1683843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8469248"/>
        <c:crosses val="autoZero"/>
        <c:crossBetween val="midCat"/>
      </c:valAx>
      <c:valAx>
        <c:axId val="168469248"/>
        <c:scaling>
          <c:orientation val="minMax"/>
          <c:max val="39"/>
          <c:min val="3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83843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01-4BD5-9635-1CCC2D49D57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01-4BD5-9635-1CCC2D49D57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01-4BD5-9635-1CCC2D49D57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01-4BD5-9635-1CCC2D49D57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35.935168308094383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13.078025450951483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01-4BD5-9635-1CCC2D49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17920"/>
        <c:axId val="173826048"/>
      </c:scatterChart>
      <c:valAx>
        <c:axId val="1736179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826048"/>
        <c:crosses val="autoZero"/>
        <c:crossBetween val="midCat"/>
        <c:majorUnit val="10"/>
        <c:minorUnit val="10"/>
      </c:valAx>
      <c:valAx>
        <c:axId val="1738260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6179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1D038676-7899-4665-B008-16FC717C734B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21</v>
      </c>
      <c r="E9" s="12"/>
      <c r="F9" s="12"/>
      <c r="G9" s="17" t="s">
        <v>6</v>
      </c>
      <c r="H9" s="78" t="s">
        <v>70</v>
      </c>
      <c r="I9" s="78"/>
      <c r="J9" s="79"/>
      <c r="K9" s="13"/>
    </row>
    <row r="10" spans="1:11" x14ac:dyDescent="0.25">
      <c r="A10" s="16" t="s">
        <v>3</v>
      </c>
      <c r="B10" s="19">
        <v>8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67.599999999999994</v>
      </c>
      <c r="C17" s="27">
        <v>489.4</v>
      </c>
      <c r="D17" s="27">
        <v>395.4</v>
      </c>
      <c r="E17" s="27">
        <f>C17-D17</f>
        <v>94</v>
      </c>
      <c r="F17" s="27">
        <f>D17-B17</f>
        <v>327.79999999999995</v>
      </c>
      <c r="G17" s="27">
        <f>(E17/F17)*100</f>
        <v>28.676021964612573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8.8000000000000007</v>
      </c>
      <c r="D31" s="30">
        <f t="shared" ref="D31" si="3">(C31*100)/$F$17</f>
        <v>2.6845637583892623</v>
      </c>
      <c r="E31" s="30">
        <f>E30+D31</f>
        <v>2.6845637583892623</v>
      </c>
      <c r="F31" s="30">
        <f>100-E31</f>
        <v>97.31543624161074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1.9</v>
      </c>
      <c r="D32" s="42">
        <f>(C32*$F$31)/$C$39</f>
        <v>3.6979865771812079</v>
      </c>
      <c r="E32" s="30">
        <f>D32</f>
        <v>3.6979865771812079</v>
      </c>
      <c r="F32" s="30">
        <f>$F$31-E32</f>
        <v>93.617449664429529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1.78</v>
      </c>
      <c r="D33" s="42">
        <f t="shared" ref="D33:D38" si="4">(C33*$F$31)/$C$39</f>
        <v>3.4644295302013428</v>
      </c>
      <c r="E33" s="30">
        <f t="shared" ref="E33:E38" si="5">E32+D33</f>
        <v>7.1624161073825512</v>
      </c>
      <c r="F33" s="30">
        <f t="shared" ref="F33:F38" si="6">$F$31-E33</f>
        <v>90.153020134228186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2.36</v>
      </c>
      <c r="D34" s="42">
        <f t="shared" si="4"/>
        <v>4.5932885906040273</v>
      </c>
      <c r="E34" s="30">
        <f t="shared" si="5"/>
        <v>11.755704697986578</v>
      </c>
      <c r="F34" s="30">
        <f t="shared" si="6"/>
        <v>85.559731543624167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5.58</v>
      </c>
      <c r="D35" s="42">
        <f t="shared" si="4"/>
        <v>10.860402684563757</v>
      </c>
      <c r="E35" s="30">
        <f t="shared" si="5"/>
        <v>22.616107382550336</v>
      </c>
      <c r="F35" s="30">
        <f t="shared" si="6"/>
        <v>74.699328859060401</v>
      </c>
      <c r="G35" s="12"/>
      <c r="H35" s="34" t="s">
        <v>54</v>
      </c>
      <c r="I35" s="44">
        <f>E31</f>
        <v>2.6845637583892623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11.02</v>
      </c>
      <c r="D36" s="42">
        <f t="shared" si="4"/>
        <v>21.448322147651005</v>
      </c>
      <c r="E36" s="30">
        <f t="shared" si="5"/>
        <v>44.064429530201338</v>
      </c>
      <c r="F36" s="30">
        <f t="shared" si="6"/>
        <v>53.251006711409403</v>
      </c>
      <c r="G36" s="12"/>
      <c r="H36" s="34" t="s">
        <v>55</v>
      </c>
      <c r="I36" s="44">
        <f>100-I35-I37</f>
        <v>63.274496644295297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9.8699999999999992</v>
      </c>
      <c r="D37" s="42">
        <f t="shared" si="4"/>
        <v>19.21006711409396</v>
      </c>
      <c r="E37" s="30">
        <f t="shared" si="5"/>
        <v>63.274496644295297</v>
      </c>
      <c r="F37" s="30">
        <f t="shared" si="6"/>
        <v>34.040939597315443</v>
      </c>
      <c r="G37" s="12"/>
      <c r="H37" s="34" t="s">
        <v>56</v>
      </c>
      <c r="I37" s="44">
        <f>D38</f>
        <v>34.040939597315443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17.490000000000002</v>
      </c>
      <c r="D38" s="42">
        <f t="shared" si="4"/>
        <v>34.040939597315443</v>
      </c>
      <c r="E38" s="30">
        <f t="shared" si="5"/>
        <v>97.31543624161074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29" sqref="D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21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8</v>
      </c>
      <c r="C10" s="51" t="s">
        <v>4</v>
      </c>
      <c r="D10" s="52" t="str">
        <f>GRANULOMETRÍA!D10</f>
        <v>14.20 - 14.75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-7.3550000000000004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59.61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35.935168308094383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22.8571428571429</v>
      </c>
      <c r="C31" s="12"/>
      <c r="D31" s="12"/>
      <c r="E31" s="12"/>
      <c r="F31" s="88" t="s">
        <v>69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13.078025450951483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36</v>
      </c>
      <c r="B37" s="57">
        <v>1</v>
      </c>
      <c r="C37" s="58">
        <v>8.2409999999999997</v>
      </c>
      <c r="D37" s="58">
        <v>10.103999999999999</v>
      </c>
      <c r="E37" s="58">
        <v>9.6449999999999996</v>
      </c>
      <c r="F37" s="57">
        <f>D37-E37</f>
        <v>0.45899999999999963</v>
      </c>
      <c r="G37" s="58">
        <f>E37-C37</f>
        <v>1.4039999999999999</v>
      </c>
      <c r="H37" s="59">
        <f>(F37/G37)*100</f>
        <v>32.692307692307672</v>
      </c>
      <c r="I37" s="12"/>
      <c r="J37" s="13"/>
    </row>
    <row r="38" spans="1:10" x14ac:dyDescent="0.25">
      <c r="A38" s="67">
        <v>31</v>
      </c>
      <c r="B38" s="57">
        <v>2</v>
      </c>
      <c r="C38" s="58">
        <v>8.3179999999999996</v>
      </c>
      <c r="D38" s="58">
        <v>9.5419999999999998</v>
      </c>
      <c r="E38" s="58">
        <v>9.2279999999999998</v>
      </c>
      <c r="F38" s="58">
        <f t="shared" ref="F38:F40" si="0">D38-E38</f>
        <v>0.31400000000000006</v>
      </c>
      <c r="G38" s="58">
        <f t="shared" ref="G38:G40" si="1">E38-C38</f>
        <v>0.91000000000000014</v>
      </c>
      <c r="H38" s="59">
        <f t="shared" ref="H38:H40" si="2">(F38/G38)*100</f>
        <v>34.505494505494504</v>
      </c>
      <c r="I38" s="12"/>
      <c r="J38" s="13"/>
    </row>
    <row r="39" spans="1:10" x14ac:dyDescent="0.25">
      <c r="A39" s="67">
        <v>22</v>
      </c>
      <c r="B39" s="57">
        <v>3</v>
      </c>
      <c r="C39" s="58">
        <v>8.4350000000000005</v>
      </c>
      <c r="D39" s="58">
        <v>10.157</v>
      </c>
      <c r="E39" s="58">
        <v>9.6829999999999998</v>
      </c>
      <c r="F39" s="57">
        <f t="shared" si="0"/>
        <v>0.4740000000000002</v>
      </c>
      <c r="G39" s="58">
        <f t="shared" si="1"/>
        <v>1.2479999999999993</v>
      </c>
      <c r="H39" s="59">
        <f t="shared" si="2"/>
        <v>37.980769230769269</v>
      </c>
      <c r="I39" s="12"/>
      <c r="J39" s="13"/>
    </row>
    <row r="40" spans="1:10" x14ac:dyDescent="0.25">
      <c r="A40" s="67">
        <v>16</v>
      </c>
      <c r="B40" s="57">
        <v>4</v>
      </c>
      <c r="C40" s="58">
        <v>8.7650000000000006</v>
      </c>
      <c r="D40" s="58">
        <v>11.865</v>
      </c>
      <c r="E40" s="58">
        <v>11.003</v>
      </c>
      <c r="F40" s="57">
        <f t="shared" si="0"/>
        <v>0.8620000000000001</v>
      </c>
      <c r="G40" s="58">
        <f t="shared" si="1"/>
        <v>2.2379999999999995</v>
      </c>
      <c r="H40" s="59">
        <f t="shared" si="2"/>
        <v>38.516532618409308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8.2200000000000006</v>
      </c>
      <c r="C45" s="62">
        <v>9.08</v>
      </c>
      <c r="D45" s="62">
        <v>8.92</v>
      </c>
      <c r="E45" s="62">
        <f>C45-D45</f>
        <v>0.16000000000000014</v>
      </c>
      <c r="F45" s="62">
        <f>D45-B45</f>
        <v>0.69999999999999929</v>
      </c>
      <c r="G45" s="27">
        <f>(E45/F45)*100</f>
        <v>22.8571428571429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2018-01-09T00:31:24Z</dcterms:modified>
</cp:coreProperties>
</file>