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<sst xmlns="http://schemas.openxmlformats.org/spreadsheetml/2006/main" count="99" uniqueCount="73">
  <si>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</si>
  <si>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</si>
  <si>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</si>
  <si>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</si>
  <si>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</si>
  <si>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</si>
  <si>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</si>
  <si>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</si>
  <si>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</si>
  <si>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</si>
  <si>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</si>
  <si>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</si>
  <si>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</si>
  <si>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</si>
  <si>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</si>
  <si>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</si>
  <si>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</si>
  <si>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</si>
  <si>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</si>
  <si>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</si>
  <si>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</si>
  <si>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</si>
  <si>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</si>
  <si>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</si>
  <si>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</si>
  <si>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</si>
  <si>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</si>
  <si>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</si>
  <si>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</si>
  <si>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</si>
  <si>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</si>
  <si>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</si>
  <si>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</si>
  <si>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</si>
  <si>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</si>
  <si>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</si>
  <si>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</si>
  <si>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</si>
  <si>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</si>
  <si>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</si>
  <si>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</si>
  <si>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</si>
  <si>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</si>
  <si>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</si>
  <si>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</si>
  <si>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</si>
  <si>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</si>
  <si>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</si>
  <si>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</si>
  <si>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</si>
  <si>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</si>
  <si>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</si>
  <si>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</si>
  <si>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</si>
  <si>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</si>
  <si>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</si>
  <si>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</si>
  <si>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</si>
  <si>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</si>
  <si>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</si>
  <si>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</si>
  <si>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</si>
  <si>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</si>
  <si>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</si>
  <si>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</si>
  <si>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</si>
  <si>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</si>
  <si>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</si>
  <si>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</si>
  <si>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</si>
  <si>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18-19</t>
  </si>
  <si>
    <t>12.40 - 13.11 m</t>
  </si>
  <si>
    <t>ML- LIMO ARENOSO DE BAJA PLASTICIDAD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</si>
</sst>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98.241758241758248</c:v>
                </c:pt>
                <c:pt idx="8">
                  <c:v>96.237626373626384</c:v>
                </c:pt>
                <c:pt idx="9">
                  <c:v>94.371032967032974</c:v>
                </c:pt>
                <c:pt idx="10">
                  <c:v>91.895340659340661</c:v>
                </c:pt>
                <c:pt idx="11">
                  <c:v>86.826065934065937</c:v>
                </c:pt>
                <c:pt idx="12">
                  <c:v>76.078417582417586</c:v>
                </c:pt>
                <c:pt idx="13">
                  <c:v>56.135340659340663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43-4F14-98FA-585ED3B40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34880"/>
        <c:axId val="74284032"/>
      </c:scatterChart>
      <c:valAx>
        <c:axId val="742348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74284032"/>
        <c:crosses val="autoZero"/>
        <c:crossBetween val="midCat"/>
        <c:minorUnit val="10"/>
      </c:valAx>
      <c:valAx>
        <c:axId val="7428403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742348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30.455202312138741</c:v>
                </c:pt>
                <c:pt idx="1">
                  <c:v>32.582668187001154</c:v>
                </c:pt>
                <c:pt idx="2">
                  <c:v>34.535617673579807</c:v>
                </c:pt>
                <c:pt idx="3">
                  <c:v>35.301560522986065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3B-4901-AAEB-B52BD658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184320"/>
        <c:axId val="174838144"/>
      </c:scatterChart>
      <c:valAx>
        <c:axId val="17418432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74838144"/>
        <c:crosses val="autoZero"/>
        <c:crossBetween val="midCat"/>
      </c:valAx>
      <c:valAx>
        <c:axId val="174838144"/>
        <c:scaling>
          <c:orientation val="minMax"/>
          <c:max val="36"/>
          <c:min val="3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7418432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AC-43EC-B6FA-D072F1AD78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AC-43EC-B6FA-D072F1AD78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AC-43EC-B6FA-D072F1AD78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AC-43EC-B6FA-D072F1AD78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33.684372692966441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8.5842391816176153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AAC-43EC-B6FA-D072F1AD7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225984"/>
        <c:axId val="230580224"/>
      </c:scatterChart>
      <c:valAx>
        <c:axId val="22922598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580224"/>
        <c:crosses val="autoZero"/>
        <c:crossBetween val="midCat"/>
        <c:majorUnit val="10"/>
        <c:minorUnit val="10"/>
      </c:valAx>
      <c:valAx>
        <c:axId val="23058022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922598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52915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52915" y="0"/>
          <a:ext cx="6668663" cy="1066800"/>
          <a:chOff x="52915" y="9525"/>
          <a:chExt cx="6679246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E180B98B-FB8F-4635-8F7B-8BEBB9D68D4E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4" sqref="M14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 t="s">
        <v>70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7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70.8</v>
      </c>
      <c r="C17" s="27">
        <v>420.7</v>
      </c>
      <c r="D17" s="27">
        <v>343.8</v>
      </c>
      <c r="E17" s="27">
        <f>C17-D17</f>
        <v>76.899999999999977</v>
      </c>
      <c r="F17" s="27">
        <f>D17-B17</f>
        <v>273</v>
      </c>
      <c r="G17" s="27">
        <f>(E17/F17)*100</f>
        <v>28.168498168498164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4.8</v>
      </c>
      <c r="D31" s="30">
        <f t="shared" ref="D31" si="3">(C31*100)/$F$17</f>
        <v>1.7582417582417582</v>
      </c>
      <c r="E31" s="30">
        <f>E30+D31</f>
        <v>1.7582417582417582</v>
      </c>
      <c r="F31" s="30">
        <f>100-E31</f>
        <v>98.241758241758248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1.02</v>
      </c>
      <c r="D32" s="42">
        <f>(C32*$F$31)/$C$39</f>
        <v>2.0041318681318683</v>
      </c>
      <c r="E32" s="30">
        <f>D32</f>
        <v>2.0041318681318683</v>
      </c>
      <c r="F32" s="30">
        <f>$F$31-E32</f>
        <v>96.237626373626384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0.95</v>
      </c>
      <c r="D33" s="42">
        <f t="shared" ref="D33:D38" si="4">(C33*$F$31)/$C$39</f>
        <v>1.8665934065934067</v>
      </c>
      <c r="E33" s="30">
        <f t="shared" ref="E33:E38" si="5">E32+D33</f>
        <v>3.8707252747252747</v>
      </c>
      <c r="F33" s="30">
        <f t="shared" ref="F33:F38" si="6">$F$31-E33</f>
        <v>94.371032967032974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1.26</v>
      </c>
      <c r="D34" s="42">
        <f t="shared" si="4"/>
        <v>2.4756923076923076</v>
      </c>
      <c r="E34" s="30">
        <f t="shared" si="5"/>
        <v>6.3464175824175824</v>
      </c>
      <c r="F34" s="30">
        <f t="shared" si="6"/>
        <v>91.895340659340661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2.58</v>
      </c>
      <c r="D35" s="42">
        <f t="shared" si="4"/>
        <v>5.0692747252747257</v>
      </c>
      <c r="E35" s="30">
        <f t="shared" si="5"/>
        <v>11.415692307692307</v>
      </c>
      <c r="F35" s="30">
        <f t="shared" si="6"/>
        <v>86.826065934065937</v>
      </c>
      <c r="G35" s="12"/>
      <c r="H35" s="34" t="s">
        <v>54</v>
      </c>
      <c r="I35" s="44">
        <f>E31</f>
        <v>1.7582417582417582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5.47</v>
      </c>
      <c r="D36" s="42">
        <f t="shared" si="4"/>
        <v>10.747648351648351</v>
      </c>
      <c r="E36" s="30">
        <f t="shared" si="5"/>
        <v>22.163340659340658</v>
      </c>
      <c r="F36" s="30">
        <f t="shared" si="6"/>
        <v>76.078417582417586</v>
      </c>
      <c r="G36" s="12"/>
      <c r="H36" s="34" t="s">
        <v>55</v>
      </c>
      <c r="I36" s="44">
        <f>100-I35-I37</f>
        <v>42.106417582417585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10.15</v>
      </c>
      <c r="D37" s="42">
        <f t="shared" si="4"/>
        <v>19.943076923076926</v>
      </c>
      <c r="E37" s="30">
        <f t="shared" si="5"/>
        <v>42.106417582417585</v>
      </c>
      <c r="F37" s="30">
        <f t="shared" si="6"/>
        <v>56.135340659340663</v>
      </c>
      <c r="G37" s="12"/>
      <c r="H37" s="34" t="s">
        <v>56</v>
      </c>
      <c r="I37" s="44">
        <f>D38</f>
        <v>56.135340659340663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28.57</v>
      </c>
      <c r="D38" s="42">
        <f t="shared" si="4"/>
        <v>56.135340659340663</v>
      </c>
      <c r="E38" s="30">
        <f t="shared" si="5"/>
        <v>98.241758241758248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O6" sqref="O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 t="str">
        <f>GRANULOMETRÍA!D9</f>
        <v>18-19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7</v>
      </c>
      <c r="C10" s="51" t="s">
        <v>4</v>
      </c>
      <c r="D10" s="52" t="str">
        <f>GRANULOMETRÍA!D10</f>
        <v>12.40 - 13.11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-14.92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81.709999999999994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33.684372692966441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25.100133511348826</v>
      </c>
      <c r="C31" s="12"/>
      <c r="D31" s="12"/>
      <c r="E31" s="12"/>
      <c r="F31" s="88" t="s">
        <v>72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8.5842391816176153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9.2840000000000007</v>
      </c>
      <c r="D37" s="58">
        <v>12.895</v>
      </c>
      <c r="E37" s="58">
        <v>12.052</v>
      </c>
      <c r="F37" s="57">
        <f>D37-E37</f>
        <v>0.84299999999999997</v>
      </c>
      <c r="G37" s="58">
        <f>E37-C37</f>
        <v>2.7679999999999989</v>
      </c>
      <c r="H37" s="59">
        <f>(F37/G37)*100</f>
        <v>30.455202312138741</v>
      </c>
      <c r="I37" s="12"/>
      <c r="J37" s="13"/>
    </row>
    <row r="38" spans="1:10" x14ac:dyDescent="0.25">
      <c r="A38" s="67">
        <v>28</v>
      </c>
      <c r="B38" s="57">
        <v>2</v>
      </c>
      <c r="C38" s="58">
        <v>8.2899999999999991</v>
      </c>
      <c r="D38" s="58">
        <v>12.941000000000001</v>
      </c>
      <c r="E38" s="58">
        <v>11.798</v>
      </c>
      <c r="F38" s="58">
        <f t="shared" ref="F38:F40" si="0">D38-E38</f>
        <v>1.1430000000000007</v>
      </c>
      <c r="G38" s="58">
        <f t="shared" ref="G38:G40" si="1">E38-C38</f>
        <v>3.5080000000000009</v>
      </c>
      <c r="H38" s="59">
        <f t="shared" ref="H38:H40" si="2">(F38/G38)*100</f>
        <v>32.582668187001154</v>
      </c>
      <c r="I38" s="12"/>
      <c r="J38" s="13"/>
    </row>
    <row r="39" spans="1:10" x14ac:dyDescent="0.25">
      <c r="A39" s="67">
        <v>24</v>
      </c>
      <c r="B39" s="57">
        <v>3</v>
      </c>
      <c r="C39" s="58">
        <v>8.5530000000000008</v>
      </c>
      <c r="D39" s="58">
        <v>11.537000000000001</v>
      </c>
      <c r="E39" s="58">
        <v>10.771000000000001</v>
      </c>
      <c r="F39" s="57">
        <f t="shared" si="0"/>
        <v>0.76600000000000001</v>
      </c>
      <c r="G39" s="58">
        <f t="shared" si="1"/>
        <v>2.218</v>
      </c>
      <c r="H39" s="59">
        <f t="shared" si="2"/>
        <v>34.535617673579807</v>
      </c>
      <c r="I39" s="12"/>
      <c r="J39" s="13"/>
    </row>
    <row r="40" spans="1:10" x14ac:dyDescent="0.25">
      <c r="A40" s="67">
        <v>22</v>
      </c>
      <c r="B40" s="57">
        <v>4</v>
      </c>
      <c r="C40" s="58">
        <v>10.025</v>
      </c>
      <c r="D40" s="58">
        <v>13.233000000000001</v>
      </c>
      <c r="E40" s="58">
        <v>12.396000000000001</v>
      </c>
      <c r="F40" s="57">
        <f t="shared" si="0"/>
        <v>0.83699999999999974</v>
      </c>
      <c r="G40" s="58">
        <f t="shared" si="1"/>
        <v>2.3710000000000004</v>
      </c>
      <c r="H40" s="59">
        <f t="shared" si="2"/>
        <v>35.301560522986065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17.991</v>
      </c>
      <c r="C45" s="62">
        <v>18.928000000000001</v>
      </c>
      <c r="D45" s="62">
        <v>18.739999999999998</v>
      </c>
      <c r="E45" s="62">
        <f>C45-D45</f>
        <v>0.18800000000000239</v>
      </c>
      <c r="F45" s="62">
        <f>D45-B45</f>
        <v>0.74899999999999878</v>
      </c>
      <c r="G45" s="27">
        <f>(E45/F45)*100</f>
        <v>25.100133511348826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2018-01-09T00:27:46Z</dcterms:modified>
</cp:coreProperties>
</file>