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<sst xmlns="http://schemas.openxmlformats.org/spreadsheetml/2006/main" count="98" uniqueCount="72">
  <si>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</si>
  <si>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</si>
  <si>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</si>
  <si>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</si>
  <si>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</si>
  <si>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</si>
  <si>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</si>
  <si>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</si>
  <si>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</si>
  <si>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</si>
  <si>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</si>
  <si>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</si>
  <si>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</si>
  <si>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</si>
  <si>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</si>
  <si>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</si>
  <si>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</si>
  <si>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</si>
  <si>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</si>
  <si>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</si>
  <si>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</si>
  <si>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</si>
  <si>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</si>
  <si>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</si>
  <si>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</si>
  <si>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</si>
  <si>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</si>
  <si>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</si>
  <si>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</si>
  <si>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</si>
  <si>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</si>
  <si>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</si>
  <si>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</si>
  <si>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</si>
  <si>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</si>
  <si>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</si>
  <si>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</si>
  <si>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</si>
  <si>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</si>
  <si>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</si>
  <si>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</si>
  <si>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</si>
  <si>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</si>
  <si>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</si>
  <si>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</si>
  <si>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</si>
  <si>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</si>
  <si>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</si>
  <si>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</si>
  <si>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</si>
  <si>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</si>
  <si>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</si>
  <si>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</si>
  <si>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</si>
  <si>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</si>
  <si>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</si>
  <si>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</si>
  <si>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</si>
  <si>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</si>
  <si>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</si>
  <si>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</si>
  <si>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</si>
  <si>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</si>
  <si>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</si>
  <si>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</si>
  <si>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</si>
  <si>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</si>
  <si>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</si>
  <si>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1.80 m-3.00 m</t>
  </si>
  <si>
    <t>CL - ARCILLA ARENOSA DE BAJA PLASTICIDAD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</si>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</sst>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97.633447278464374</c:v>
                </c:pt>
                <c:pt idx="8">
                  <c:v>96.852379700236654</c:v>
                </c:pt>
                <c:pt idx="9">
                  <c:v>93.728109387325802</c:v>
                </c:pt>
                <c:pt idx="10">
                  <c:v>85.526899815934797</c:v>
                </c:pt>
                <c:pt idx="11">
                  <c:v>78.302024717328422</c:v>
                </c:pt>
                <c:pt idx="12">
                  <c:v>64.828608992900342</c:v>
                </c:pt>
                <c:pt idx="13">
                  <c:v>54.088929792269262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E5-461C-BD63-15164DA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01088"/>
        <c:axId val="251382400"/>
      </c:scatterChart>
      <c:valAx>
        <c:axId val="25100108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1382400"/>
        <c:crosses val="autoZero"/>
        <c:crossBetween val="midCat"/>
        <c:minorUnit val="10"/>
      </c:valAx>
      <c:valAx>
        <c:axId val="2513824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100108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28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38.062283737024288</c:v>
                </c:pt>
                <c:pt idx="1">
                  <c:v>40.070921985815538</c:v>
                </c:pt>
                <c:pt idx="2">
                  <c:v>42.448865228355309</c:v>
                </c:pt>
                <c:pt idx="3">
                  <c:v>44.149493538246581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E4-405F-BDAD-7ADD72EE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036224"/>
        <c:axId val="236216320"/>
      </c:scatterChart>
      <c:valAx>
        <c:axId val="25403622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6216320"/>
        <c:crosses val="autoZero"/>
        <c:crossBetween val="midCat"/>
      </c:valAx>
      <c:valAx>
        <c:axId val="236216320"/>
        <c:scaling>
          <c:orientation val="minMax"/>
          <c:max val="45"/>
          <c:min val="37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403622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4E-40A5-B9C0-35689417E74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4E-40A5-B9C0-35689417E74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4E-40A5-B9C0-35689417E74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4E-40A5-B9C0-35689417E74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41.182285398534148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18.0403935066422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4E-40A5-B9C0-35689417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30912"/>
        <c:axId val="236233472"/>
      </c:scatterChart>
      <c:valAx>
        <c:axId val="23623091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233472"/>
        <c:crosses val="autoZero"/>
        <c:crossBetween val="midCat"/>
        <c:majorUnit val="10"/>
        <c:minorUnit val="10"/>
      </c:valAx>
      <c:valAx>
        <c:axId val="23623347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23091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624416</xdr:colOff>
      <xdr:row>14</xdr:row>
      <xdr:rowOff>137586</xdr:rowOff>
    </xdr:from>
    <xdr:to>
      <xdr:col>1</xdr:col>
      <xdr:colOff>624416</xdr:colOff>
      <xdr:row>23</xdr:row>
      <xdr:rowOff>169333</xdr:rowOff>
    </xdr:to>
    <xdr:cxnSp macro="">
      <xdr:nvCxnSpPr>
        <xdr:cNvPr id="14" name="1 Conector recto"/>
        <xdr:cNvCxnSpPr/>
      </xdr:nvCxnSpPr>
      <xdr:spPr>
        <a:xfrm flipV="1">
          <a:off x="1598083" y="2815169"/>
          <a:ext cx="0" cy="1746247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K1" sqref="A1:K58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70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 t="s">
        <v>71</v>
      </c>
      <c r="C8" s="72"/>
      <c r="D8" s="72"/>
      <c r="E8" s="12"/>
      <c r="F8" s="12"/>
      <c r="G8" s="13" t="s">
        <v>5</v>
      </c>
      <c r="H8" s="73">
        <v>43080</v>
      </c>
      <c r="I8" s="74"/>
      <c r="J8" s="75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4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2</v>
      </c>
      <c r="C10" s="13" t="s">
        <v>4</v>
      </c>
      <c r="D10" s="16" t="s">
        <v>68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75.3</v>
      </c>
      <c r="C17" s="23">
        <v>521.6</v>
      </c>
      <c r="D17" s="23">
        <v>455.6</v>
      </c>
      <c r="E17" s="23">
        <f>C17-D17</f>
        <v>66</v>
      </c>
      <c r="F17" s="23">
        <f>D17-B17</f>
        <v>380.3</v>
      </c>
      <c r="G17" s="23">
        <f>(E17/F17)*100</f>
        <v>17.354719957927951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9</v>
      </c>
      <c r="D31" s="26">
        <f t="shared" ref="D31" si="3">(C31*100)/$F$17</f>
        <v>2.3665527215356299</v>
      </c>
      <c r="E31" s="26">
        <f>E30+D31</f>
        <v>2.3665527215356299</v>
      </c>
      <c r="F31" s="26">
        <f>100-E31</f>
        <v>97.633447278464374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0.4</v>
      </c>
      <c r="D32" s="38">
        <f>(C32*$F$31)/$C$39</f>
        <v>0.781067578227715</v>
      </c>
      <c r="E32" s="26">
        <f>D32</f>
        <v>0.781067578227715</v>
      </c>
      <c r="F32" s="26">
        <f>$F$31-E32</f>
        <v>96.852379700236654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1.6</v>
      </c>
      <c r="D33" s="38">
        <f t="shared" ref="D33:D38" si="4">(C33*$F$31)/$C$39</f>
        <v>3.12427031291086</v>
      </c>
      <c r="E33" s="26">
        <f t="shared" ref="E33:E38" si="5">E32+D33</f>
        <v>3.9053378911385748</v>
      </c>
      <c r="F33" s="26">
        <f t="shared" ref="F33:F38" si="6">$F$31-E33</f>
        <v>93.728109387325802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4.2</v>
      </c>
      <c r="D34" s="38">
        <f t="shared" si="4"/>
        <v>8.2012095713910078</v>
      </c>
      <c r="E34" s="26">
        <f t="shared" si="5"/>
        <v>12.106547462529583</v>
      </c>
      <c r="F34" s="26">
        <f t="shared" si="6"/>
        <v>85.526899815934797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3.7</v>
      </c>
      <c r="D35" s="38">
        <f t="shared" si="4"/>
        <v>7.2248750986063639</v>
      </c>
      <c r="E35" s="26">
        <f t="shared" si="5"/>
        <v>19.331422561135948</v>
      </c>
      <c r="F35" s="26">
        <f t="shared" si="6"/>
        <v>78.302024717328422</v>
      </c>
      <c r="G35" s="12"/>
      <c r="H35" s="30" t="s">
        <v>55</v>
      </c>
      <c r="I35" s="39">
        <f>E31</f>
        <v>2.3665527215356299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6.9</v>
      </c>
      <c r="D36" s="38">
        <f t="shared" si="4"/>
        <v>13.473415724428085</v>
      </c>
      <c r="E36" s="26">
        <f t="shared" si="5"/>
        <v>32.804838285564031</v>
      </c>
      <c r="F36" s="26">
        <f t="shared" si="6"/>
        <v>64.828608992900342</v>
      </c>
      <c r="G36" s="12"/>
      <c r="H36" s="30" t="s">
        <v>56</v>
      </c>
      <c r="I36" s="39">
        <f>100-I35-I37</f>
        <v>43.544517486195112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5.5</v>
      </c>
      <c r="D37" s="38">
        <f t="shared" si="4"/>
        <v>10.73967920063108</v>
      </c>
      <c r="E37" s="26">
        <f t="shared" si="5"/>
        <v>43.544517486195112</v>
      </c>
      <c r="F37" s="26">
        <f t="shared" si="6"/>
        <v>54.088929792269262</v>
      </c>
      <c r="G37" s="12"/>
      <c r="H37" s="30" t="s">
        <v>57</v>
      </c>
      <c r="I37" s="39">
        <f>D38</f>
        <v>54.088929792269262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27.7</v>
      </c>
      <c r="D38" s="38">
        <f t="shared" si="4"/>
        <v>54.088929792269262</v>
      </c>
      <c r="E38" s="26">
        <f t="shared" si="5"/>
        <v>97.633447278464374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Q26" sqref="Q2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3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 xml:space="preserve">PSV ENTRONQUE MOLINITO  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>km 29+139.70</v>
      </c>
      <c r="C8" s="72"/>
      <c r="D8" s="72"/>
      <c r="E8" s="17"/>
      <c r="F8" s="13" t="s">
        <v>5</v>
      </c>
      <c r="G8" s="73">
        <f>GRANULOMETRÍA!H8</f>
        <v>43080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4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</v>
      </c>
      <c r="C10" s="51" t="s">
        <v>4</v>
      </c>
      <c r="D10" s="52" t="str">
        <f>GRANULOMETRÍA!D10</f>
        <v>1.80 m-3.00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-11.64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78.650000000000006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41.182285398534148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23.141891891891948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18.0403935066422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32</v>
      </c>
      <c r="B37" s="57">
        <v>1</v>
      </c>
      <c r="C37" s="58">
        <v>13.984</v>
      </c>
      <c r="D37" s="58">
        <v>17.974</v>
      </c>
      <c r="E37" s="58">
        <v>16.873999999999999</v>
      </c>
      <c r="F37" s="57">
        <f>D37-E37</f>
        <v>1.1000000000000014</v>
      </c>
      <c r="G37" s="58">
        <f>E37-C37</f>
        <v>2.8899999999999988</v>
      </c>
      <c r="H37" s="59">
        <f>(F37/G37)*100</f>
        <v>38.062283737024288</v>
      </c>
      <c r="I37" s="12"/>
      <c r="J37" s="18"/>
    </row>
    <row r="38" spans="1:10" x14ac:dyDescent="0.25">
      <c r="A38" s="67">
        <v>28</v>
      </c>
      <c r="B38" s="57">
        <v>2</v>
      </c>
      <c r="C38" s="58">
        <v>13.933999999999999</v>
      </c>
      <c r="D38" s="58">
        <v>17.884</v>
      </c>
      <c r="E38" s="58">
        <v>16.754000000000001</v>
      </c>
      <c r="F38" s="58">
        <f t="shared" ref="F38:F40" si="0">D38-E38</f>
        <v>1.129999999999999</v>
      </c>
      <c r="G38" s="58">
        <f t="shared" ref="G38:G40" si="1">E38-C38</f>
        <v>2.8200000000000021</v>
      </c>
      <c r="H38" s="59">
        <f t="shared" ref="H38:H40" si="2">(F38/G38)*100</f>
        <v>40.070921985815538</v>
      </c>
      <c r="I38" s="12"/>
      <c r="J38" s="18"/>
    </row>
    <row r="39" spans="1:10" x14ac:dyDescent="0.25">
      <c r="A39" s="67">
        <v>23</v>
      </c>
      <c r="B39" s="57">
        <v>3</v>
      </c>
      <c r="C39" s="58">
        <v>8.82</v>
      </c>
      <c r="D39" s="58">
        <v>13.904</v>
      </c>
      <c r="E39" s="58">
        <v>12.388999999999999</v>
      </c>
      <c r="F39" s="57">
        <f t="shared" si="0"/>
        <v>1.5150000000000006</v>
      </c>
      <c r="G39" s="58">
        <f t="shared" si="1"/>
        <v>3.5689999999999991</v>
      </c>
      <c r="H39" s="59">
        <f t="shared" si="2"/>
        <v>42.448865228355309</v>
      </c>
      <c r="I39" s="12"/>
      <c r="J39" s="18"/>
    </row>
    <row r="40" spans="1:10" x14ac:dyDescent="0.25">
      <c r="A40" s="67">
        <v>19</v>
      </c>
      <c r="B40" s="57">
        <v>4</v>
      </c>
      <c r="C40" s="58">
        <v>13.763999999999999</v>
      </c>
      <c r="D40" s="58">
        <v>17.890999999999998</v>
      </c>
      <c r="E40" s="58">
        <v>16.626999999999999</v>
      </c>
      <c r="F40" s="57">
        <f t="shared" si="0"/>
        <v>1.2639999999999993</v>
      </c>
      <c r="G40" s="58">
        <f t="shared" si="1"/>
        <v>2.8629999999999995</v>
      </c>
      <c r="H40" s="59">
        <f t="shared" si="2"/>
        <v>44.149493538246581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9.5649999999999995</v>
      </c>
      <c r="C45" s="62">
        <v>10.294</v>
      </c>
      <c r="D45" s="62">
        <v>10.157</v>
      </c>
      <c r="E45" s="62">
        <f>C45-D45</f>
        <v>0.13700000000000045</v>
      </c>
      <c r="F45" s="62">
        <f>D45-B45</f>
        <v>0.59200000000000053</v>
      </c>
      <c r="G45" s="23">
        <f>(E45/F45)*100</f>
        <v>23.141891891891948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2017-12-29T01:11:42Z</cp:lastPrinted>
  <dcterms:created xsi:type="dcterms:W3CDTF">2017-11-30T15:56:40Z</dcterms:created>
  <dcterms:modified xsi:type="dcterms:W3CDTF">2017-12-29T01:11:50Z</dcterms:modified>
</cp:coreProperties>
</file>