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<sst xmlns="http://schemas.openxmlformats.org/spreadsheetml/2006/main" count="98" uniqueCount="72">
  <si>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</si>
  <si>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</si>
  <si>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</si>
  <si>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</si>
  <si>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</si>
  <si>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</si>
  <si>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</si>
  <si>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</si>
  <si>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</si>
  <si>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</si>
  <si>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</si>
  <si>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</si>
  <si>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</si>
  <si>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</si>
  <si>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</si>
  <si>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</si>
  <si>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</si>
  <si>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</si>
  <si>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</si>
  <si>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</si>
  <si>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</si>
  <si>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</si>
  <si>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</si>
  <si>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</si>
  <si>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</si>
  <si>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</si>
  <si>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</si>
  <si>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</si>
  <si>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</si>
  <si>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</si>
  <si>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</si>
  <si>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</si>
  <si>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</si>
  <si>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</si>
  <si>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</si>
  <si>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</si>
  <si>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</si>
  <si>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</si>
  <si>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</si>
  <si>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</si>
  <si>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</si>
  <si>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</si>
  <si>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</si>
  <si>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</si>
  <si>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</si>
  <si>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</si>
  <si>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</si>
  <si>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</si>
  <si>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</si>
  <si>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</si>
  <si>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</si>
  <si>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</si>
  <si>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</si>
  <si>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</si>
  <si>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</si>
  <si>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</si>
  <si>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</si>
  <si>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</si>
  <si>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</si>
  <si>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</si>
  <si>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</si>
  <si>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</si>
  <si>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</si>
  <si>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</si>
  <si>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</si>
  <si>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</si>
  <si>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</si>
  <si>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</si>
  <si>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</si>
  <si>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</si>
  <si>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</si>
  <si>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7.00 - 7.60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</si>
</sst>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95.890410958904113</c:v>
                </c:pt>
                <c:pt idx="7">
                  <c:v>92.684522592516871</c:v>
                </c:pt>
                <c:pt idx="8">
                  <c:v>87.827853608668988</c:v>
                </c:pt>
                <c:pt idx="9">
                  <c:v>81.265789409118796</c:v>
                </c:pt>
                <c:pt idx="10">
                  <c:v>55.036069515436516</c:v>
                </c:pt>
                <c:pt idx="11">
                  <c:v>32.495193620936412</c:v>
                </c:pt>
                <c:pt idx="12">
                  <c:v>21.094997342056843</c:v>
                </c:pt>
                <c:pt idx="13">
                  <c:v>12.901685544878347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CE8-497F-AE98-063DB886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054640"/>
        <c:axId val="638055200"/>
      </c:scatterChart>
      <c:valAx>
        <c:axId val="63805464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8055200"/>
        <c:crosses val="autoZero"/>
        <c:crossBetween val="midCat"/>
        <c:minorUnit val="10"/>
      </c:valAx>
      <c:valAx>
        <c:axId val="6380552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805464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24.346629986244885</c:v>
                </c:pt>
                <c:pt idx="1">
                  <c:v>25.099337748344404</c:v>
                </c:pt>
                <c:pt idx="2">
                  <c:v>26.951444376152452</c:v>
                </c:pt>
                <c:pt idx="3">
                  <c:v>28.979857050032535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39-4B6F-B2D2-74ACD361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09360"/>
        <c:axId val="635309920"/>
      </c:scatterChart>
      <c:valAx>
        <c:axId val="6353093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635309920"/>
        <c:crosses val="autoZero"/>
        <c:crossBetween val="midCat"/>
      </c:valAx>
      <c:valAx>
        <c:axId val="635309920"/>
        <c:scaling>
          <c:orientation val="minMax"/>
          <c:max val="29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353093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7-44A3-8F7C-09A71CE9572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7-44A3-8F7C-09A71CE9572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7-44A3-8F7C-09A71CE9572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A7-44A3-8F7C-09A71CE9572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26.78843308890319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3.148658229616295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A7-44A3-8F7C-09A71CE9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850816"/>
        <c:axId val="636851376"/>
      </c:scatterChart>
      <c:valAx>
        <c:axId val="63685081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6851376"/>
        <c:crosses val="autoZero"/>
        <c:crossBetween val="midCat"/>
        <c:majorUnit val="10"/>
        <c:minorUnit val="10"/>
      </c:valAx>
      <c:valAx>
        <c:axId val="63685137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685081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6E314482-A83C-46E6-B045-5F1565AD92A5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9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4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64.5</v>
      </c>
      <c r="C17" s="27">
        <v>649.79999999999995</v>
      </c>
      <c r="D17" s="27">
        <v>553.6</v>
      </c>
      <c r="E17" s="27">
        <f>C17-D17</f>
        <v>96.199999999999932</v>
      </c>
      <c r="F17" s="27">
        <f>D17-B17</f>
        <v>489.1</v>
      </c>
      <c r="G17" s="27">
        <f>(E17/F17)*100</f>
        <v>19.668779390717631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20.100000000000001</v>
      </c>
      <c r="D30" s="30">
        <f>(C30*100)/$F$17</f>
        <v>4.1095890410958908</v>
      </c>
      <c r="E30" s="30">
        <f>E29+D30</f>
        <v>4.1095890410958908</v>
      </c>
      <c r="F30" s="30">
        <f t="shared" si="1"/>
        <v>95.890410958904113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15.68</v>
      </c>
      <c r="D31" s="30">
        <f t="shared" ref="D31" si="3">(C31*100)/$F$17</f>
        <v>3.2058883663872417</v>
      </c>
      <c r="E31" s="30">
        <f>E30+D31</f>
        <v>7.315477407483133</v>
      </c>
      <c r="F31" s="30">
        <f>100-E31</f>
        <v>92.684522592516871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2.62</v>
      </c>
      <c r="D32" s="42">
        <f>(C32*$F$31)/$C$39</f>
        <v>4.856668983847884</v>
      </c>
      <c r="E32" s="30">
        <f>D32</f>
        <v>4.856668983847884</v>
      </c>
      <c r="F32" s="30">
        <f>$F$31-E32</f>
        <v>87.827853608668988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3.54</v>
      </c>
      <c r="D33" s="42">
        <f t="shared" ref="D33:D38" si="4">(C33*$F$31)/$C$39</f>
        <v>6.5620641995501945</v>
      </c>
      <c r="E33" s="30">
        <f t="shared" ref="E33:E38" si="5">E32+D33</f>
        <v>11.418733183398079</v>
      </c>
      <c r="F33" s="30">
        <f t="shared" ref="F33:F38" si="6">$F$31-E33</f>
        <v>81.265789409118796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14.15</v>
      </c>
      <c r="D34" s="42">
        <f t="shared" si="4"/>
        <v>26.229719893682276</v>
      </c>
      <c r="E34" s="30">
        <f t="shared" si="5"/>
        <v>37.648453077080354</v>
      </c>
      <c r="F34" s="30">
        <f t="shared" si="6"/>
        <v>55.036069515436516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12.16</v>
      </c>
      <c r="D35" s="42">
        <f t="shared" si="4"/>
        <v>22.540875894500104</v>
      </c>
      <c r="E35" s="30">
        <f t="shared" si="5"/>
        <v>60.189328971580458</v>
      </c>
      <c r="F35" s="30">
        <f t="shared" si="6"/>
        <v>32.495193620936412</v>
      </c>
      <c r="G35" s="12"/>
      <c r="H35" s="34" t="s">
        <v>54</v>
      </c>
      <c r="I35" s="44">
        <f>E31</f>
        <v>7.315477407483133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6.15</v>
      </c>
      <c r="D36" s="42">
        <f t="shared" si="4"/>
        <v>11.400196278879575</v>
      </c>
      <c r="E36" s="30">
        <f t="shared" si="5"/>
        <v>71.589525250460028</v>
      </c>
      <c r="F36" s="30">
        <f t="shared" si="6"/>
        <v>21.094997342056843</v>
      </c>
      <c r="G36" s="12"/>
      <c r="H36" s="34" t="s">
        <v>55</v>
      </c>
      <c r="I36" s="44">
        <f>100-I35-I37</f>
        <v>79.782837047638523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4.42</v>
      </c>
      <c r="D37" s="42">
        <f t="shared" si="4"/>
        <v>8.1933117971784899</v>
      </c>
      <c r="E37" s="30">
        <f t="shared" si="5"/>
        <v>79.782837047638523</v>
      </c>
      <c r="F37" s="30">
        <f t="shared" si="6"/>
        <v>12.901685544878347</v>
      </c>
      <c r="G37" s="12"/>
      <c r="H37" s="34" t="s">
        <v>56</v>
      </c>
      <c r="I37" s="44">
        <f>D38</f>
        <v>12.901685544878351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6.9600000000000009</v>
      </c>
      <c r="D38" s="42">
        <f t="shared" si="4"/>
        <v>12.901685544878351</v>
      </c>
      <c r="E38" s="30">
        <f t="shared" si="5"/>
        <v>92.684522592516871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C13" sqref="C1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9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4</v>
      </c>
      <c r="C10" s="51" t="s">
        <v>4</v>
      </c>
      <c r="D10" s="52" t="str">
        <f>GRANULOMETRÍA!D10</f>
        <v>7.00 - 7.60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-14.44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73.269000000000005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26.78843308890319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23.639774859286895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3.148658229616295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8.3439999999999994</v>
      </c>
      <c r="D37" s="58">
        <v>12.864000000000001</v>
      </c>
      <c r="E37" s="58">
        <v>11.978999999999999</v>
      </c>
      <c r="F37" s="57">
        <f>D37-E37</f>
        <v>0.88500000000000156</v>
      </c>
      <c r="G37" s="58">
        <f>E37-C37</f>
        <v>3.6349999999999998</v>
      </c>
      <c r="H37" s="59">
        <f>(F37/G37)*100</f>
        <v>24.346629986244885</v>
      </c>
      <c r="I37" s="12"/>
      <c r="J37" s="13"/>
    </row>
    <row r="38" spans="1:10" x14ac:dyDescent="0.25">
      <c r="A38" s="67">
        <v>28</v>
      </c>
      <c r="B38" s="57">
        <v>2</v>
      </c>
      <c r="C38" s="58">
        <v>8.5670000000000002</v>
      </c>
      <c r="D38" s="58">
        <v>12.345000000000001</v>
      </c>
      <c r="E38" s="58">
        <v>11.587</v>
      </c>
      <c r="F38" s="58">
        <f t="shared" ref="F38:F40" si="0">D38-E38</f>
        <v>0.7580000000000009</v>
      </c>
      <c r="G38" s="58">
        <f t="shared" ref="G38:G40" si="1">E38-C38</f>
        <v>3.0199999999999996</v>
      </c>
      <c r="H38" s="59">
        <f t="shared" ref="H38:H40" si="2">(F38/G38)*100</f>
        <v>25.099337748344404</v>
      </c>
      <c r="I38" s="12"/>
      <c r="J38" s="13"/>
    </row>
    <row r="39" spans="1:10" x14ac:dyDescent="0.25">
      <c r="A39" s="67">
        <v>24</v>
      </c>
      <c r="B39" s="57">
        <v>3</v>
      </c>
      <c r="C39" s="58">
        <v>9.0030000000000001</v>
      </c>
      <c r="D39" s="58">
        <v>13.134</v>
      </c>
      <c r="E39" s="58">
        <v>12.257</v>
      </c>
      <c r="F39" s="57">
        <f t="shared" si="0"/>
        <v>0.87700000000000067</v>
      </c>
      <c r="G39" s="58">
        <f t="shared" si="1"/>
        <v>3.2539999999999996</v>
      </c>
      <c r="H39" s="59">
        <f t="shared" si="2"/>
        <v>26.951444376152452</v>
      </c>
      <c r="I39" s="12"/>
      <c r="J39" s="13"/>
    </row>
    <row r="40" spans="1:10" x14ac:dyDescent="0.25">
      <c r="A40" s="67">
        <v>22</v>
      </c>
      <c r="B40" s="57">
        <v>4</v>
      </c>
      <c r="C40" s="58">
        <v>10.231</v>
      </c>
      <c r="D40" s="58">
        <v>14.201000000000001</v>
      </c>
      <c r="E40" s="58">
        <v>13.308999999999999</v>
      </c>
      <c r="F40" s="57">
        <f t="shared" si="0"/>
        <v>0.89200000000000124</v>
      </c>
      <c r="G40" s="58">
        <f t="shared" si="1"/>
        <v>3.0779999999999994</v>
      </c>
      <c r="H40" s="59">
        <f t="shared" si="2"/>
        <v>28.979857050032535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8.3699999999999992</v>
      </c>
      <c r="C45" s="62">
        <v>9.0289999999999999</v>
      </c>
      <c r="D45" s="62">
        <v>8.9030000000000005</v>
      </c>
      <c r="E45" s="62">
        <f>C45-D45</f>
        <v>0.12599999999999945</v>
      </c>
      <c r="F45" s="62">
        <f>D45-B45</f>
        <v>0.53300000000000125</v>
      </c>
      <c r="G45" s="27">
        <f>(E45/F45)*100</f>
        <v>23.639774859286895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2018-05-30T15:10:39Z</cp:lastPrinted>
  <dcterms:created xsi:type="dcterms:W3CDTF">2017-11-30T15:56:40Z</dcterms:created>
  <dcterms:modified xsi:type="dcterms:W3CDTF">2018-05-30T15:12:01Z</dcterms:modified>
</cp:coreProperties>
</file>