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<sst xmlns="http://schemas.openxmlformats.org/spreadsheetml/2006/main" count="99" uniqueCount="73">
  <si>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</si>
  <si>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</si>
  <si>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</si>
  <si>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</si>
  <si>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</si>
  <si>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</si>
  <si>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</si>
  <si>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</si>
  <si>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</si>
  <si>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</si>
  <si>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</si>
  <si>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</si>
  <si>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</si>
  <si>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</si>
  <si>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</si>
  <si>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</si>
  <si>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</si>
  <si>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</si>
  <si>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</si>
  <si>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</si>
  <si>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</si>
  <si>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</si>
  <si>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</si>
  <si>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</si>
  <si>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</si>
  <si>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</si>
  <si>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</si>
  <si>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</si>
  <si>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</si>
  <si>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</si>
  <si>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</si>
  <si>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</si>
  <si>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</si>
  <si>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</si>
  <si>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</si>
  <si>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</si>
  <si>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</si>
  <si>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</si>
  <si>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</si>
  <si>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</si>
  <si>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</si>
  <si>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</si>
  <si>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</si>
  <si>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</si>
  <si>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</si>
  <si>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</si>
  <si>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</si>
  <si>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</si>
  <si>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</si>
  <si>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</si>
  <si>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</si>
  <si>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</si>
  <si>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</si>
  <si>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</si>
  <si>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</si>
  <si>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</si>
  <si>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</si>
  <si>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</si>
  <si>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</si>
  <si>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</si>
  <si>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</si>
  <si>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</si>
  <si>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</si>
  <si>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</si>
  <si>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</si>
  <si>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</si>
  <si>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</si>
  <si>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</si>
  <si>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</si>
  <si>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</si>
  <si>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22-23</t>
  </si>
  <si>
    <t>14.80 - 15.55 m</t>
  </si>
  <si>
    <t>SM- ARENA LIMOSA CON GRAVA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</si>
</sst>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87.665036674816633</c:v>
                </c:pt>
                <c:pt idx="6">
                  <c:v>78.419926650366747</c:v>
                </c:pt>
                <c:pt idx="7">
                  <c:v>68.429095354523241</c:v>
                </c:pt>
                <c:pt idx="8">
                  <c:v>54.469559902200501</c:v>
                </c:pt>
                <c:pt idx="9">
                  <c:v>45.190574572127147</c:v>
                </c:pt>
                <c:pt idx="10">
                  <c:v>36.267420537897316</c:v>
                </c:pt>
                <c:pt idx="11">
                  <c:v>28.575990220048901</c:v>
                </c:pt>
                <c:pt idx="12">
                  <c:v>20.473985330073347</c:v>
                </c:pt>
                <c:pt idx="13">
                  <c:v>14.178508557457207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1EB-4109-908B-34FBF630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791760"/>
        <c:axId val="420768800"/>
      </c:scatterChart>
      <c:valAx>
        <c:axId val="420791760"/>
        <c:scaling>
          <c:logBase val="10"/>
          <c:orientation val="maxMin"/>
          <c:max val="1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20768800"/>
        <c:crosses val="autoZero"/>
        <c:crossBetween val="midCat"/>
        <c:minorUnit val="10"/>
      </c:valAx>
      <c:valAx>
        <c:axId val="42076880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42079176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23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24.040511727079235</c:v>
                </c:pt>
                <c:pt idx="1">
                  <c:v>25.851528384279348</c:v>
                </c:pt>
                <c:pt idx="2">
                  <c:v>27.514792899408526</c:v>
                </c:pt>
                <c:pt idx="3">
                  <c:v>29.652042360060143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629-4EB1-ADBF-025FEFDCF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771040"/>
        <c:axId val="420788400"/>
      </c:scatterChart>
      <c:valAx>
        <c:axId val="42077104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420788400"/>
        <c:crosses val="autoZero"/>
        <c:crossBetween val="midCat"/>
      </c:valAx>
      <c:valAx>
        <c:axId val="420788400"/>
        <c:scaling>
          <c:orientation val="minMax"/>
          <c:max val="30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42077104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CF-4EF0-8EF2-B79CD7307F05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CF-4EF0-8EF2-B79CD7307F05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4CF-4EF0-8EF2-B79CD7307F05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4CF-4EF0-8EF2-B79CD7307F05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26.451900311598308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4.0029207197612955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4CF-4EF0-8EF2-B79CD730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781120"/>
        <c:axId val="420782800"/>
      </c:scatterChart>
      <c:valAx>
        <c:axId val="42078112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0782800"/>
        <c:crosses val="autoZero"/>
        <c:crossBetween val="midCat"/>
        <c:majorUnit val="10"/>
        <c:minorUnit val="10"/>
      </c:valAx>
      <c:valAx>
        <c:axId val="420782800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078112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52915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52915" y="0"/>
          <a:ext cx="6668663" cy="1066800"/>
          <a:chOff x="52915" y="9525"/>
          <a:chExt cx="6679246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60F0EB66-4946-487C-8350-D762FB54E4D4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7" sqref="G27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 t="s">
        <v>70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9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71.400000000000006</v>
      </c>
      <c r="C17" s="27">
        <v>452.9</v>
      </c>
      <c r="D17" s="27">
        <v>398.6</v>
      </c>
      <c r="E17" s="27">
        <f>C17-D17</f>
        <v>54.299999999999955</v>
      </c>
      <c r="F17" s="27">
        <f>D17-B17</f>
        <v>327.20000000000005</v>
      </c>
      <c r="G17" s="27">
        <f>(E17/F17)*100</f>
        <v>16.595354523227368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40.36</v>
      </c>
      <c r="D29" s="30">
        <f>(C29*100)/$F$17</f>
        <v>12.334963325183372</v>
      </c>
      <c r="E29" s="30">
        <f>E28+D29</f>
        <v>12.334963325183372</v>
      </c>
      <c r="F29" s="30">
        <f t="shared" si="1"/>
        <v>87.665036674816633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30.25</v>
      </c>
      <c r="D30" s="30">
        <f>(C30*100)/$F$17</f>
        <v>9.2451100244498772</v>
      </c>
      <c r="E30" s="30">
        <f>E29+D30</f>
        <v>21.580073349633249</v>
      </c>
      <c r="F30" s="30">
        <f t="shared" si="1"/>
        <v>78.419926650366747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32.69</v>
      </c>
      <c r="D31" s="30">
        <f t="shared" ref="D31" si="3">(C31*100)/$F$17</f>
        <v>9.9908312958435186</v>
      </c>
      <c r="E31" s="30">
        <f>E30+D31</f>
        <v>31.570904645476766</v>
      </c>
      <c r="F31" s="30">
        <f>100-E31</f>
        <v>68.429095354523241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10.199999999999999</v>
      </c>
      <c r="D32" s="42">
        <f>(C32*$F$31)/$C$39</f>
        <v>13.959535452322742</v>
      </c>
      <c r="E32" s="30">
        <f>D32</f>
        <v>13.959535452322742</v>
      </c>
      <c r="F32" s="30">
        <f>$F$31-E32</f>
        <v>54.469559902200501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6.78</v>
      </c>
      <c r="D33" s="42">
        <f t="shared" ref="D33:D38" si="4">(C33*$F$31)/$C$39</f>
        <v>9.2789853300733522</v>
      </c>
      <c r="E33" s="30">
        <f t="shared" ref="E33:E38" si="5">E32+D33</f>
        <v>23.238520782396094</v>
      </c>
      <c r="F33" s="30">
        <f t="shared" ref="F33:F38" si="6">$F$31-E33</f>
        <v>45.190574572127147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6.52</v>
      </c>
      <c r="D34" s="42">
        <f t="shared" si="4"/>
        <v>8.9231540342298299</v>
      </c>
      <c r="E34" s="30">
        <f t="shared" si="5"/>
        <v>32.161674816625926</v>
      </c>
      <c r="F34" s="30">
        <f t="shared" si="6"/>
        <v>36.267420537897316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5.62</v>
      </c>
      <c r="D35" s="42">
        <f t="shared" si="4"/>
        <v>7.691430317848412</v>
      </c>
      <c r="E35" s="30">
        <f t="shared" si="5"/>
        <v>39.85310513447434</v>
      </c>
      <c r="F35" s="30">
        <f t="shared" si="6"/>
        <v>28.575990220048901</v>
      </c>
      <c r="G35" s="12"/>
      <c r="H35" s="34" t="s">
        <v>54</v>
      </c>
      <c r="I35" s="44">
        <f>E31</f>
        <v>31.570904645476766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5.92</v>
      </c>
      <c r="D36" s="42">
        <f t="shared" si="4"/>
        <v>8.1020048899755519</v>
      </c>
      <c r="E36" s="30">
        <f t="shared" si="5"/>
        <v>47.955110024449894</v>
      </c>
      <c r="F36" s="30">
        <f t="shared" si="6"/>
        <v>20.473985330073347</v>
      </c>
      <c r="G36" s="12"/>
      <c r="H36" s="34" t="s">
        <v>55</v>
      </c>
      <c r="I36" s="44">
        <f>100-I35-I37</f>
        <v>54.250586797066028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4.5999999999999996</v>
      </c>
      <c r="D37" s="42">
        <f t="shared" si="4"/>
        <v>6.295476772616138</v>
      </c>
      <c r="E37" s="30">
        <f t="shared" si="5"/>
        <v>54.250586797066035</v>
      </c>
      <c r="F37" s="30">
        <f t="shared" si="6"/>
        <v>14.178508557457207</v>
      </c>
      <c r="G37" s="12"/>
      <c r="H37" s="34" t="s">
        <v>56</v>
      </c>
      <c r="I37" s="44">
        <f>D38</f>
        <v>14.178508557457214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10.36</v>
      </c>
      <c r="D38" s="42">
        <f t="shared" si="4"/>
        <v>14.178508557457214</v>
      </c>
      <c r="E38" s="30">
        <f t="shared" si="5"/>
        <v>68.429095354523241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18" sqref="L18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 t="str">
        <f>GRANULOMETRÍA!D9</f>
        <v>22-23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9</v>
      </c>
      <c r="C10" s="51" t="s">
        <v>4</v>
      </c>
      <c r="D10" s="52" t="str">
        <f>GRANULOMETRÍA!D10</f>
        <v>14.80 - 15.55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-10.23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59.381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26.451900311598308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22.448979591837013</v>
      </c>
      <c r="C31" s="12"/>
      <c r="D31" s="12"/>
      <c r="E31" s="12"/>
      <c r="F31" s="71" t="s">
        <v>72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4.0029207197612955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102.82</v>
      </c>
      <c r="D37" s="58">
        <v>105.14700000000001</v>
      </c>
      <c r="E37" s="58">
        <v>104.696</v>
      </c>
      <c r="F37" s="57">
        <f>D37-E37</f>
        <v>0.45100000000000762</v>
      </c>
      <c r="G37" s="58">
        <f>E37-C37</f>
        <v>1.8760000000000048</v>
      </c>
      <c r="H37" s="59">
        <f>(F37/G37)*100</f>
        <v>24.040511727079235</v>
      </c>
      <c r="I37" s="12"/>
      <c r="J37" s="13"/>
    </row>
    <row r="38" spans="1:10" x14ac:dyDescent="0.25">
      <c r="A38" s="67">
        <v>28</v>
      </c>
      <c r="B38" s="57">
        <v>2</v>
      </c>
      <c r="C38" s="58">
        <v>101.13</v>
      </c>
      <c r="D38" s="58">
        <v>104.012</v>
      </c>
      <c r="E38" s="58">
        <v>103.42</v>
      </c>
      <c r="F38" s="58">
        <f t="shared" ref="F38:F40" si="0">D38-E38</f>
        <v>0.59199999999999875</v>
      </c>
      <c r="G38" s="58">
        <f t="shared" ref="G38:G40" si="1">E38-C38</f>
        <v>2.2900000000000063</v>
      </c>
      <c r="H38" s="59">
        <f t="shared" ref="H38:H40" si="2">(F38/G38)*100</f>
        <v>25.851528384279348</v>
      </c>
      <c r="I38" s="12"/>
      <c r="J38" s="13"/>
    </row>
    <row r="39" spans="1:10" x14ac:dyDescent="0.25">
      <c r="A39" s="67">
        <v>23</v>
      </c>
      <c r="B39" s="57">
        <v>3</v>
      </c>
      <c r="C39" s="58">
        <v>103.51</v>
      </c>
      <c r="D39" s="58">
        <v>105.66500000000001</v>
      </c>
      <c r="E39" s="58">
        <v>105.2</v>
      </c>
      <c r="F39" s="57">
        <f t="shared" si="0"/>
        <v>0.46500000000000341</v>
      </c>
      <c r="G39" s="58">
        <f t="shared" si="1"/>
        <v>1.6899999999999977</v>
      </c>
      <c r="H39" s="59">
        <f t="shared" si="2"/>
        <v>27.514792899408526</v>
      </c>
      <c r="I39" s="12"/>
      <c r="J39" s="13"/>
    </row>
    <row r="40" spans="1:10" x14ac:dyDescent="0.25">
      <c r="A40" s="67">
        <v>18</v>
      </c>
      <c r="B40" s="57">
        <v>4</v>
      </c>
      <c r="C40" s="58">
        <v>103.42</v>
      </c>
      <c r="D40" s="58">
        <v>105.134</v>
      </c>
      <c r="E40" s="58">
        <v>104.742</v>
      </c>
      <c r="F40" s="57">
        <f t="shared" si="0"/>
        <v>0.39199999999999591</v>
      </c>
      <c r="G40" s="58">
        <f t="shared" si="1"/>
        <v>1.3220000000000027</v>
      </c>
      <c r="H40" s="59">
        <f t="shared" si="2"/>
        <v>29.652042360060143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10.99</v>
      </c>
      <c r="C45" s="62">
        <v>11.71</v>
      </c>
      <c r="D45" s="62">
        <v>11.577999999999999</v>
      </c>
      <c r="E45" s="62">
        <f>C45-D45</f>
        <v>0.13200000000000145</v>
      </c>
      <c r="F45" s="62">
        <f>D45-B45</f>
        <v>0.58799999999999919</v>
      </c>
      <c r="G45" s="27">
        <f>(E45/F45)*100</f>
        <v>22.448979591837013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2018-05-30T15:08:10Z</cp:lastPrinted>
  <dcterms:created xsi:type="dcterms:W3CDTF">2017-11-30T15:56:40Z</dcterms:created>
  <dcterms:modified xsi:type="dcterms:W3CDTF">2018-05-30T15:12:10Z</dcterms:modified>
</cp:coreProperties>
</file>