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11 PUENTE PEATONAL MOLINITO\"/>
    </mc:Choice>
  </mc:AlternateContent>
  <bookViews>
    <workbookView xWindow="0" yWindow="0" windowWidth="16635" windowHeight="11835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C38" i="2" l="1"/>
  <c r="B30" i="1" l="1"/>
  <c r="D9" i="1"/>
  <c r="F37" i="1"/>
  <c r="F38" i="1"/>
  <c r="F39" i="1"/>
  <c r="F40" i="1"/>
  <c r="AE13" i="1" l="1"/>
  <c r="G9" i="1" l="1"/>
  <c r="G8" i="1"/>
  <c r="B7" i="1"/>
  <c r="B10" i="1"/>
  <c r="D10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G39" i="1"/>
  <c r="G38" i="1"/>
  <c r="G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<sst xmlns="http://schemas.openxmlformats.org/spreadsheetml/2006/main" count="98" uniqueCount="72">
  <si>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</si>
  <si>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</si>
  <si>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</si>
  <si>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</si>
  <si>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</si>
  <si>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</si>
  <si>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</si>
  <si>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</si>
  <si>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</si>
  <si>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</si>
  <si>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</si>
  <si>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</si>
  <si>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</si>
  <si>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</si>
  <si>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</si>
  <si>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</si>
  <si>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</si>
  <si>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</si>
  <si>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</si>
  <si>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</si>
  <si>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</si>
  <si>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</si>
  <si>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</si>
  <si>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</si>
  <si>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</si>
  <si>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</si>
  <si>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</si>
  <si>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</si>
  <si>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</si>
  <si>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</si>
  <si>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</si>
  <si>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</si>
  <si>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</si>
  <si>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</si>
  <si>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</si>
  <si>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</si>
  <si>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</si>
  <si>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</si>
  <si>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</si>
  <si>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</si>
  <si>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</si>
  <si>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</si>
  <si>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</si>
  <si>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</si>
  <si>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</si>
  <si>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</si>
  <si>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</si>
  <si>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</si>
  <si>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</si>
  <si>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</si>
  <si>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</si>
  <si>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</si>
  <si>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</si>
  <si>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</si>
  <si>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</si>
  <si>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</si>
  <si>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</si>
  <si>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</si>
  <si>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</si>
  <si>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</si>
  <si>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</si>
  <si>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</si>
  <si>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</si>
  <si>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</si>
  <si>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</si>
  <si>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</si>
  <si>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PUENTE  PEATONAL</t>
  </si>
  <si>
    <t>PIPR MOLINITO</t>
  </si>
  <si>
    <t>PCA:</t>
  </si>
  <si>
    <t>RBM</t>
  </si>
  <si>
    <t>3.00 m</t>
  </si>
  <si>
    <t xml:space="preserve">SM - ARENA LIMOSA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</si>
</sst>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05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96.251241310824227</c:v>
                </c:pt>
                <c:pt idx="7">
                  <c:v>90</c:v>
                </c:pt>
                <c:pt idx="8">
                  <c:v>84.744</c:v>
                </c:pt>
                <c:pt idx="9">
                  <c:v>80.73</c:v>
                </c:pt>
                <c:pt idx="10">
                  <c:v>73.844999999999999</c:v>
                </c:pt>
                <c:pt idx="11">
                  <c:v>65.313000000000002</c:v>
                </c:pt>
                <c:pt idx="12">
                  <c:v>55.988999999999997</c:v>
                </c:pt>
                <c:pt idx="13">
                  <c:v>41.786999999999999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DB7-4571-A147-40965DDE4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808288"/>
        <c:axId val="309801568"/>
      </c:scatterChart>
      <c:valAx>
        <c:axId val="309808288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309801568"/>
        <c:crosses val="autoZero"/>
        <c:crossBetween val="midCat"/>
        <c:minorUnit val="10"/>
      </c:valAx>
      <c:valAx>
        <c:axId val="309801568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309808288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34</c:v>
                </c:pt>
                <c:pt idx="1">
                  <c:v>30</c:v>
                </c:pt>
                <c:pt idx="2">
                  <c:v>23</c:v>
                </c:pt>
                <c:pt idx="3">
                  <c:v>19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32.960087930205397</c:v>
                </c:pt>
                <c:pt idx="1">
                  <c:v>33.596554199569276</c:v>
                </c:pt>
                <c:pt idx="2">
                  <c:v>35.126846947309723</c:v>
                </c:pt>
                <c:pt idx="3">
                  <c:v>36.379133992499156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94-46CF-9723-D177DB511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1128928"/>
        <c:axId val="311129488"/>
      </c:scatterChart>
      <c:valAx>
        <c:axId val="311128928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crossAx val="311129488"/>
        <c:crosses val="autoZero"/>
        <c:crossBetween val="midCat"/>
      </c:valAx>
      <c:valAx>
        <c:axId val="311129488"/>
        <c:scaling>
          <c:orientation val="minMax"/>
          <c:min val="32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311128928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974-403E-9145-00D6E5075BC2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974-403E-9145-00D6E5075BC2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974-403E-9145-00D6E5075BC2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974-403E-9145-00D6E5075BC2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34.709323404724188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10.245037690438732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974-403E-9145-00D6E5075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869312"/>
        <c:axId val="52737088"/>
      </c:scatterChart>
      <c:valAx>
        <c:axId val="140869312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2737088"/>
        <c:crosses val="autoZero"/>
        <c:crossBetween val="midCat"/>
        <c:majorUnit val="10"/>
        <c:minorUnit val="10"/>
      </c:valAx>
      <c:valAx>
        <c:axId val="52737088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0869312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28575" y="0"/>
          <a:ext cx="6714169" cy="1066800"/>
          <a:chOff x="28596" y="9525"/>
          <a:chExt cx="6703565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596" y="47625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2976</xdr:colOff>
      <xdr:row>14</xdr:row>
      <xdr:rowOff>2382</xdr:rowOff>
    </xdr:from>
    <xdr:to>
      <xdr:col>4</xdr:col>
      <xdr:colOff>193475</xdr:colOff>
      <xdr:row>27</xdr:row>
      <xdr:rowOff>33073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28575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28575" y="0"/>
          <a:ext cx="6693003" cy="1066800"/>
          <a:chOff x="28593" y="9525"/>
          <a:chExt cx="6703568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593" y="47625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/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100" workbookViewId="0">
      <selection activeCell="M11" sqref="M11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66</v>
      </c>
      <c r="C7" s="70"/>
      <c r="D7" s="70"/>
      <c r="E7" s="9"/>
      <c r="F7" s="9"/>
      <c r="G7" s="15" t="s">
        <v>24</v>
      </c>
      <c r="H7" s="90" t="s">
        <v>52</v>
      </c>
      <c r="I7" s="90"/>
      <c r="J7" s="91"/>
      <c r="K7" s="13"/>
    </row>
    <row r="8" spans="1:11" x14ac:dyDescent="0.25">
      <c r="A8" s="16" t="s">
        <v>1</v>
      </c>
      <c r="B8" s="92" t="s">
        <v>67</v>
      </c>
      <c r="C8" s="92"/>
      <c r="D8" s="92"/>
      <c r="E8" s="12"/>
      <c r="F8" s="12"/>
      <c r="G8" s="17" t="s">
        <v>5</v>
      </c>
      <c r="H8" s="93">
        <v>43068</v>
      </c>
      <c r="I8" s="74"/>
      <c r="J8" s="94"/>
      <c r="K8" s="13"/>
    </row>
    <row r="9" spans="1:11" x14ac:dyDescent="0.25">
      <c r="A9" s="16" t="s">
        <v>68</v>
      </c>
      <c r="B9" s="18">
        <v>1</v>
      </c>
      <c r="C9" s="17" t="s">
        <v>2</v>
      </c>
      <c r="D9" s="18">
        <v>1</v>
      </c>
      <c r="E9" s="12"/>
      <c r="F9" s="12"/>
      <c r="G9" s="17" t="s">
        <v>6</v>
      </c>
      <c r="H9" s="96" t="s">
        <v>69</v>
      </c>
      <c r="I9" s="96"/>
      <c r="J9" s="97"/>
      <c r="K9" s="13"/>
    </row>
    <row r="10" spans="1:11" x14ac:dyDescent="0.25">
      <c r="A10" s="16" t="s">
        <v>3</v>
      </c>
      <c r="B10" s="19">
        <v>1</v>
      </c>
      <c r="C10" s="17" t="s">
        <v>4</v>
      </c>
      <c r="D10" s="20" t="s">
        <v>70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95"/>
      <c r="C11" s="95"/>
      <c r="D11" s="95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3" t="s">
        <v>51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6" t="s">
        <v>11</v>
      </c>
      <c r="B15" s="82" t="s">
        <v>10</v>
      </c>
      <c r="C15" s="82" t="s">
        <v>8</v>
      </c>
      <c r="D15" s="82" t="s">
        <v>9</v>
      </c>
      <c r="E15" s="88" t="s">
        <v>12</v>
      </c>
      <c r="F15" s="88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7"/>
      <c r="B16" s="83"/>
      <c r="C16" s="83"/>
      <c r="D16" s="83"/>
      <c r="E16" s="88"/>
      <c r="F16" s="88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100</v>
      </c>
      <c r="C17" s="27">
        <v>1100</v>
      </c>
      <c r="D17" s="27">
        <v>905.6</v>
      </c>
      <c r="E17" s="27">
        <f>C17-D17</f>
        <v>194.39999999999998</v>
      </c>
      <c r="F17" s="27">
        <f>D17-B17</f>
        <v>805.6</v>
      </c>
      <c r="G17" s="27">
        <f>(E17/F17)*100</f>
        <v>24.131082423038723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3" t="s">
        <v>52</v>
      </c>
      <c r="B21" s="75"/>
      <c r="C21" s="75"/>
      <c r="D21" s="75"/>
      <c r="E21" s="75"/>
      <c r="F21" s="75"/>
      <c r="G21" s="12"/>
      <c r="H21" s="12"/>
      <c r="I21" s="12"/>
      <c r="J21" s="12"/>
      <c r="K21" s="13"/>
    </row>
    <row r="22" spans="1:16" ht="20.100000000000001" customHeight="1" x14ac:dyDescent="0.25">
      <c r="A22" s="89" t="s">
        <v>63</v>
      </c>
      <c r="B22" s="88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71" t="s">
        <v>57</v>
      </c>
      <c r="I22" s="71"/>
      <c r="J22" s="71"/>
      <c r="K22" s="13"/>
    </row>
    <row r="23" spans="1:16" ht="20.100000000000001" customHeight="1" x14ac:dyDescent="0.25">
      <c r="A23" s="89"/>
      <c r="B23" s="88"/>
      <c r="C23" s="83"/>
      <c r="D23" s="83"/>
      <c r="E23" s="83"/>
      <c r="F23" s="83"/>
      <c r="G23" s="12"/>
      <c r="H23" s="72"/>
      <c r="I23" s="72"/>
      <c r="J23" s="72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30.2</v>
      </c>
      <c r="D30" s="30">
        <f>(C30*100)/$F$17</f>
        <v>3.7487586891757694</v>
      </c>
      <c r="E30" s="30">
        <f>E29+D30</f>
        <v>3.7487586891757694</v>
      </c>
      <c r="F30" s="30">
        <f t="shared" si="1"/>
        <v>96.251241310824227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50.36</v>
      </c>
      <c r="D31" s="30">
        <f t="shared" ref="D31" si="3">(C31*100)/$F$17</f>
        <v>6.2512413108242306</v>
      </c>
      <c r="E31" s="30">
        <f>E30+D31</f>
        <v>10</v>
      </c>
      <c r="F31" s="30">
        <f>100-E31</f>
        <v>90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5.84</v>
      </c>
      <c r="D32" s="42">
        <f>(C32*$F$31)/$C$39</f>
        <v>5.2560000000000002</v>
      </c>
      <c r="E32" s="30">
        <f>D32</f>
        <v>5.2560000000000002</v>
      </c>
      <c r="F32" s="30">
        <f>$F$31-E32</f>
        <v>84.744</v>
      </c>
      <c r="G32" s="12"/>
      <c r="H32" s="76" t="s">
        <v>53</v>
      </c>
      <c r="I32" s="77"/>
      <c r="J32" s="78"/>
      <c r="K32" s="13"/>
    </row>
    <row r="33" spans="1:11" x14ac:dyDescent="0.25">
      <c r="A33" s="28" t="s">
        <v>34</v>
      </c>
      <c r="B33" s="43">
        <v>0.85</v>
      </c>
      <c r="C33" s="42">
        <v>4.46</v>
      </c>
      <c r="D33" s="42">
        <f t="shared" ref="D33:D38" si="4">(C33*$F$31)/$C$39</f>
        <v>4.0139999999999993</v>
      </c>
      <c r="E33" s="30">
        <f t="shared" ref="E33:E38" si="5">E32+D33</f>
        <v>9.27</v>
      </c>
      <c r="F33" s="30">
        <f t="shared" ref="F33:F38" si="6">$F$31-E33</f>
        <v>80.73</v>
      </c>
      <c r="G33" s="12"/>
      <c r="H33" s="79"/>
      <c r="I33" s="80"/>
      <c r="J33" s="81"/>
      <c r="K33" s="13"/>
    </row>
    <row r="34" spans="1:11" x14ac:dyDescent="0.25">
      <c r="A34" s="28" t="s">
        <v>35</v>
      </c>
      <c r="B34" s="43">
        <v>0.42499999999999999</v>
      </c>
      <c r="C34" s="42">
        <v>7.65</v>
      </c>
      <c r="D34" s="42">
        <f t="shared" si="4"/>
        <v>6.8849999999999998</v>
      </c>
      <c r="E34" s="30">
        <f t="shared" si="5"/>
        <v>16.155000000000001</v>
      </c>
      <c r="F34" s="30">
        <f t="shared" si="6"/>
        <v>73.844999999999999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9.48</v>
      </c>
      <c r="D35" s="42">
        <f t="shared" si="4"/>
        <v>8.532</v>
      </c>
      <c r="E35" s="30">
        <f t="shared" si="5"/>
        <v>24.687000000000001</v>
      </c>
      <c r="F35" s="30">
        <f t="shared" si="6"/>
        <v>65.313000000000002</v>
      </c>
      <c r="G35" s="12"/>
      <c r="H35" s="34" t="s">
        <v>54</v>
      </c>
      <c r="I35" s="44">
        <f>E31</f>
        <v>10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10.36</v>
      </c>
      <c r="D36" s="42">
        <f t="shared" si="4"/>
        <v>9.3239999999999998</v>
      </c>
      <c r="E36" s="30">
        <f t="shared" si="5"/>
        <v>34.011000000000003</v>
      </c>
      <c r="F36" s="30">
        <f t="shared" si="6"/>
        <v>55.988999999999997</v>
      </c>
      <c r="G36" s="12"/>
      <c r="H36" s="34" t="s">
        <v>55</v>
      </c>
      <c r="I36" s="44">
        <f>100-I35-I37</f>
        <v>48.213000000000008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15.78</v>
      </c>
      <c r="D37" s="42">
        <f t="shared" si="4"/>
        <v>14.202</v>
      </c>
      <c r="E37" s="30">
        <f t="shared" si="5"/>
        <v>48.213000000000001</v>
      </c>
      <c r="F37" s="30">
        <f t="shared" si="6"/>
        <v>41.786999999999999</v>
      </c>
      <c r="G37" s="12"/>
      <c r="H37" s="34" t="s">
        <v>56</v>
      </c>
      <c r="I37" s="44">
        <f>D38</f>
        <v>41.786999999999992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100-SUM(C32:C37)</f>
        <v>46.429999999999993</v>
      </c>
      <c r="D38" s="42">
        <f t="shared" si="4"/>
        <v>41.786999999999992</v>
      </c>
      <c r="E38" s="30">
        <f t="shared" si="5"/>
        <v>90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4" t="s">
        <v>41</v>
      </c>
      <c r="B39" s="85"/>
      <c r="C39" s="46">
        <f>SUM(C32:C38)</f>
        <v>100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7:J7"/>
    <mergeCell ref="B8:D8"/>
    <mergeCell ref="H8:J8"/>
    <mergeCell ref="B11:D11"/>
    <mergeCell ref="H9:J9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100" workbookViewId="0">
      <selection activeCell="N35" sqref="N35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0" t="str">
        <f>GRANULOMETRÍA!B7</f>
        <v>PUENTE  PEATONAL</v>
      </c>
      <c r="C7" s="100"/>
      <c r="D7" s="100"/>
      <c r="E7" s="50"/>
      <c r="F7" s="15" t="s">
        <v>24</v>
      </c>
      <c r="G7" s="90" t="s">
        <v>25</v>
      </c>
      <c r="H7" s="90"/>
      <c r="I7" s="91"/>
      <c r="J7" s="13"/>
      <c r="L7" s="2"/>
      <c r="M7" s="2"/>
      <c r="N7" s="2"/>
      <c r="AF7" s="2"/>
    </row>
    <row r="8" spans="1:32" x14ac:dyDescent="0.25">
      <c r="A8" s="16" t="s">
        <v>1</v>
      </c>
      <c r="B8" s="101" t="str">
        <f>GRANULOMETRÍA!B8</f>
        <v>PIPR MOLINITO</v>
      </c>
      <c r="C8" s="101"/>
      <c r="D8" s="101"/>
      <c r="E8" s="21"/>
      <c r="F8" s="17" t="s">
        <v>5</v>
      </c>
      <c r="G8" s="93">
        <f>GRANULOMETRÍA!H8</f>
        <v>43068</v>
      </c>
      <c r="H8" s="74"/>
      <c r="I8" s="94"/>
      <c r="J8" s="13"/>
      <c r="L8" s="2"/>
      <c r="M8" s="2"/>
      <c r="N8" s="2"/>
      <c r="AF8" s="2"/>
    </row>
    <row r="9" spans="1:32" x14ac:dyDescent="0.25">
      <c r="A9" s="16" t="s">
        <v>68</v>
      </c>
      <c r="B9" s="18">
        <f>GRANULOMETRÍA!B9</f>
        <v>1</v>
      </c>
      <c r="C9" s="51" t="s">
        <v>2</v>
      </c>
      <c r="D9" s="18">
        <f>GRANULOMETRÍA!D9</f>
        <v>1</v>
      </c>
      <c r="E9" s="21"/>
      <c r="F9" s="17" t="s">
        <v>6</v>
      </c>
      <c r="G9" s="96" t="str">
        <f>GRANULOMETRÍA!H9</f>
        <v>RBM</v>
      </c>
      <c r="H9" s="96"/>
      <c r="I9" s="97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1</v>
      </c>
      <c r="C10" s="51" t="s">
        <v>4</v>
      </c>
      <c r="D10" s="52" t="str">
        <f>GRANULOMETRÍA!D10</f>
        <v>3.00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95"/>
      <c r="C11" s="95"/>
      <c r="D11" s="95"/>
      <c r="E11" s="23"/>
      <c r="F11" s="24"/>
      <c r="G11" s="24"/>
      <c r="H11" s="23"/>
      <c r="I11" s="54"/>
      <c r="J11" s="53"/>
      <c r="L11" s="2"/>
      <c r="M11" s="2"/>
      <c r="N11" s="2"/>
      <c r="AD11" s="102" t="s">
        <v>18</v>
      </c>
      <c r="AE11" s="102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4" t="s">
        <v>17</v>
      </c>
      <c r="N12" s="104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-5.8739999999999997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53.616999999999997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103" t="s">
        <v>19</v>
      </c>
      <c r="AE15" s="103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103" t="s">
        <v>20</v>
      </c>
      <c r="AE19" s="103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2" t="s">
        <v>21</v>
      </c>
      <c r="AE25" s="102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34.709323404724188</v>
      </c>
      <c r="C30" s="12"/>
      <c r="D30" s="12"/>
      <c r="E30" s="12"/>
      <c r="F30" s="98" t="s">
        <v>28</v>
      </c>
      <c r="G30" s="98"/>
      <c r="H30" s="98"/>
      <c r="I30" s="12"/>
      <c r="J30" s="13"/>
    </row>
    <row r="31" spans="1:32" x14ac:dyDescent="0.25">
      <c r="A31" s="66" t="s">
        <v>27</v>
      </c>
      <c r="B31" s="65">
        <f>G45</f>
        <v>24.464285714285456</v>
      </c>
      <c r="C31" s="12"/>
      <c r="D31" s="12"/>
      <c r="E31" s="12"/>
      <c r="F31" s="71" t="s">
        <v>71</v>
      </c>
      <c r="G31" s="99"/>
      <c r="H31" s="99"/>
      <c r="I31" s="12"/>
      <c r="J31" s="13"/>
    </row>
    <row r="32" spans="1:32" x14ac:dyDescent="0.25">
      <c r="A32" s="66" t="s">
        <v>22</v>
      </c>
      <c r="B32" s="65">
        <f>B30-B31</f>
        <v>10.245037690438732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3" t="s">
        <v>64</v>
      </c>
      <c r="B34" s="75"/>
      <c r="C34" s="75"/>
      <c r="D34" s="75"/>
      <c r="E34" s="75"/>
      <c r="F34" s="75"/>
      <c r="G34" s="75"/>
      <c r="H34" s="75"/>
      <c r="I34" s="12"/>
      <c r="J34" s="13"/>
    </row>
    <row r="35" spans="1:10" ht="21.95" customHeight="1" x14ac:dyDescent="0.25">
      <c r="A35" s="89" t="s">
        <v>7</v>
      </c>
      <c r="B35" s="88" t="s">
        <v>11</v>
      </c>
      <c r="C35" s="88" t="s">
        <v>23</v>
      </c>
      <c r="D35" s="82" t="s">
        <v>8</v>
      </c>
      <c r="E35" s="88" t="s">
        <v>9</v>
      </c>
      <c r="F35" s="88" t="s">
        <v>12</v>
      </c>
      <c r="G35" s="88" t="s">
        <v>13</v>
      </c>
      <c r="H35" s="82" t="s">
        <v>14</v>
      </c>
      <c r="I35" s="12"/>
      <c r="J35" s="13"/>
    </row>
    <row r="36" spans="1:10" ht="21.95" customHeight="1" x14ac:dyDescent="0.25">
      <c r="A36" s="89"/>
      <c r="B36" s="88"/>
      <c r="C36" s="88"/>
      <c r="D36" s="83"/>
      <c r="E36" s="88"/>
      <c r="F36" s="88"/>
      <c r="G36" s="88"/>
      <c r="H36" s="83"/>
      <c r="I36" s="12"/>
      <c r="J36" s="13"/>
    </row>
    <row r="37" spans="1:10" x14ac:dyDescent="0.25">
      <c r="A37" s="67">
        <v>34</v>
      </c>
      <c r="B37" s="57">
        <v>1</v>
      </c>
      <c r="C37" s="58">
        <v>10.254</v>
      </c>
      <c r="D37" s="58">
        <v>14.125</v>
      </c>
      <c r="E37" s="58">
        <v>13.1654</v>
      </c>
      <c r="F37" s="57">
        <f>D37-E37</f>
        <v>0.95960000000000001</v>
      </c>
      <c r="G37" s="58">
        <f>E37-C37</f>
        <v>2.9114000000000004</v>
      </c>
      <c r="H37" s="59">
        <f>(F37/G37)*100</f>
        <v>32.960087930205397</v>
      </c>
      <c r="I37" s="12"/>
      <c r="J37" s="13"/>
    </row>
    <row r="38" spans="1:10" x14ac:dyDescent="0.25">
      <c r="A38" s="67">
        <v>30</v>
      </c>
      <c r="B38" s="57">
        <v>2</v>
      </c>
      <c r="C38" s="58">
        <v>10.265000000000001</v>
      </c>
      <c r="D38" s="58">
        <v>13.987</v>
      </c>
      <c r="E38" s="58">
        <v>13.051</v>
      </c>
      <c r="F38" s="58">
        <f t="shared" ref="F38:F40" si="0">D38-E38</f>
        <v>0.93599999999999994</v>
      </c>
      <c r="G38" s="58">
        <f t="shared" ref="G38:G40" si="1">E38-C38</f>
        <v>2.7859999999999996</v>
      </c>
      <c r="H38" s="59">
        <f t="shared" ref="H38:H40" si="2">(F38/G38)*100</f>
        <v>33.596554199569276</v>
      </c>
      <c r="I38" s="12"/>
      <c r="J38" s="13"/>
    </row>
    <row r="39" spans="1:10" x14ac:dyDescent="0.25">
      <c r="A39" s="67">
        <v>23</v>
      </c>
      <c r="B39" s="57">
        <v>3</v>
      </c>
      <c r="C39" s="58">
        <v>8.14</v>
      </c>
      <c r="D39" s="58">
        <v>12.987</v>
      </c>
      <c r="E39" s="58">
        <v>11.727</v>
      </c>
      <c r="F39" s="57">
        <f t="shared" si="0"/>
        <v>1.2599999999999998</v>
      </c>
      <c r="G39" s="58">
        <f t="shared" si="1"/>
        <v>3.5869999999999997</v>
      </c>
      <c r="H39" s="59">
        <f t="shared" si="2"/>
        <v>35.126846947309723</v>
      </c>
      <c r="I39" s="12"/>
      <c r="J39" s="13"/>
    </row>
    <row r="40" spans="1:10" x14ac:dyDescent="0.25">
      <c r="A40" s="67">
        <v>19</v>
      </c>
      <c r="B40" s="57">
        <v>4</v>
      </c>
      <c r="C40" s="58">
        <v>10.254</v>
      </c>
      <c r="D40" s="58">
        <v>14.254</v>
      </c>
      <c r="E40" s="58">
        <v>13.186999999999999</v>
      </c>
      <c r="F40" s="57">
        <f t="shared" si="0"/>
        <v>1.0670000000000002</v>
      </c>
      <c r="G40" s="58">
        <f t="shared" si="1"/>
        <v>2.9329999999999998</v>
      </c>
      <c r="H40" s="59">
        <f t="shared" si="2"/>
        <v>36.379133992499156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73" t="s">
        <v>65</v>
      </c>
      <c r="B42" s="75"/>
      <c r="C42" s="75"/>
      <c r="D42" s="75"/>
      <c r="E42" s="75"/>
      <c r="F42" s="75"/>
      <c r="G42" s="75"/>
      <c r="H42" s="21"/>
      <c r="I42" s="12"/>
      <c r="J42" s="13"/>
    </row>
    <row r="43" spans="1:10" ht="21.95" customHeight="1" x14ac:dyDescent="0.25">
      <c r="A43" s="86" t="s">
        <v>11</v>
      </c>
      <c r="B43" s="82" t="s">
        <v>10</v>
      </c>
      <c r="C43" s="82" t="s">
        <v>8</v>
      </c>
      <c r="D43" s="82" t="s">
        <v>9</v>
      </c>
      <c r="E43" s="88" t="s">
        <v>12</v>
      </c>
      <c r="F43" s="88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7"/>
      <c r="B44" s="83"/>
      <c r="C44" s="83"/>
      <c r="D44" s="83"/>
      <c r="E44" s="88"/>
      <c r="F44" s="88"/>
      <c r="G44" s="83"/>
      <c r="H44" s="12"/>
      <c r="I44" s="12"/>
      <c r="J44" s="13"/>
    </row>
    <row r="45" spans="1:10" x14ac:dyDescent="0.25">
      <c r="A45" s="69">
        <v>1</v>
      </c>
      <c r="B45" s="62">
        <v>8.3620000000000001</v>
      </c>
      <c r="C45" s="62">
        <v>9.0589999999999993</v>
      </c>
      <c r="D45" s="62">
        <v>8.9220000000000006</v>
      </c>
      <c r="E45" s="62">
        <f>C45-D45</f>
        <v>0.13699999999999868</v>
      </c>
      <c r="F45" s="62">
        <f>D45-B45</f>
        <v>0.5600000000000005</v>
      </c>
      <c r="G45" s="27">
        <f>(E45/F45)*100</f>
        <v>24.464285714285456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2017-12-29T16:37:07Z</cp:lastPrinted>
  <dcterms:created xsi:type="dcterms:W3CDTF">2017-11-30T15:56:40Z</dcterms:created>
  <dcterms:modified xsi:type="dcterms:W3CDTF">2018-08-03T22:19:51Z</dcterms:modified>
</cp:coreProperties>
</file>