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TET\"/>
    </mc:Choice>
  </mc:AlternateContent>
  <xr:revisionPtr revIDLastSave="0" documentId="10_ncr:8100000_{68EB9387-67B5-4163-A270-44611369FF9C}" xr6:coauthVersionLast="32" xr6:coauthVersionMax="32" xr10:uidLastSave="{00000000-0000-0000-0000-000000000000}"/>
  <bookViews>
    <workbookView xWindow="0" yWindow="0" windowWidth="26085" windowHeight="10635" tabRatio="932" xr2:uid="{00000000-000D-0000-FFFF-FFFF00000000}"/>
  </bookViews>
  <sheets>
    <sheet name="FORMATO 1" sheetId="3" r:id="rId1"/>
    <sheet name="FORMATO 2" sheetId="4" r:id="rId2"/>
    <sheet name="FORMATO 3" sheetId="6" r:id="rId3"/>
    <sheet name="FORMATO 4" sheetId="5" r:id="rId4"/>
    <sheet name="FORMATO 5" sheetId="7" r:id="rId5"/>
    <sheet name="FORMATO 6A" sheetId="8" r:id="rId6"/>
    <sheet name="FORMATO 6B" sheetId="9" r:id="rId7"/>
    <sheet name="FORMATO 6C" sheetId="10" r:id="rId8"/>
    <sheet name="FORMATO 6D" sheetId="11" r:id="rId9"/>
  </sheets>
  <definedNames>
    <definedName name="_xlnm.Print_Area" localSheetId="0">'FORMATO 1'!$A$2:$G$90</definedName>
    <definedName name="_xlnm.Print_Area" localSheetId="2">'FORMATO 3'!$A$3:$K$31</definedName>
    <definedName name="_xlnm.Print_Area" localSheetId="5">'FORMATO 6A'!$B$2:$I$170</definedName>
    <definedName name="_xlnm.Print_Area" localSheetId="6">'FORMATO 6B'!$A$1:$G$31</definedName>
    <definedName name="_xlnm.Print_Area" localSheetId="7">'FORMATO 6C'!$A$1:$H$95</definedName>
    <definedName name="_xlnm.Print_Area" localSheetId="8">'FORMATO 6D'!$A$1:$G$42</definedName>
    <definedName name="_xlnm.Print_Titles" localSheetId="0">'FORMATO 1'!$2:$6</definedName>
    <definedName name="_xlnm.Print_Titles" localSheetId="3">'FORMATO 4'!$2:$7</definedName>
    <definedName name="_xlnm.Print_Titles" localSheetId="5">'FORMATO 6A'!$2:$8</definedName>
    <definedName name="_xlnm.Print_Titles" localSheetId="7">'FORMATO 6C'!$2:$8</definedName>
    <definedName name="_xlnm.Print_Titles" localSheetId="8">'FORMATO 6D'!$2:$8</definedName>
  </definedNames>
  <calcPr calcId="162913"/>
</workbook>
</file>

<file path=xl/calcChain.xml><?xml version="1.0" encoding="utf-8"?>
<calcChain xmlns="http://schemas.openxmlformats.org/spreadsheetml/2006/main">
  <c r="I16" i="8" l="1"/>
  <c r="I15" i="8"/>
  <c r="I14" i="8"/>
  <c r="I13" i="8"/>
  <c r="I12" i="8"/>
  <c r="I11" i="8"/>
  <c r="F50" i="8"/>
  <c r="F51" i="8"/>
  <c r="F52" i="8"/>
  <c r="F53" i="8"/>
  <c r="F54" i="8"/>
  <c r="F55" i="8"/>
  <c r="F56" i="8"/>
  <c r="F57" i="8"/>
  <c r="F49" i="8"/>
  <c r="F30" i="8"/>
  <c r="F31" i="8"/>
  <c r="F32" i="8"/>
  <c r="F33" i="8"/>
  <c r="F34" i="8"/>
  <c r="F35" i="8"/>
  <c r="F36" i="8"/>
  <c r="F37" i="8"/>
  <c r="F29" i="8"/>
  <c r="F18" i="8"/>
  <c r="F20" i="8"/>
  <c r="F21" i="8"/>
  <c r="F22" i="8"/>
  <c r="F23" i="8"/>
  <c r="F24" i="8"/>
  <c r="F25" i="8"/>
  <c r="F26" i="8"/>
  <c r="F27" i="8"/>
  <c r="F19" i="8"/>
  <c r="F12" i="8"/>
  <c r="F13" i="8"/>
  <c r="F14" i="8"/>
  <c r="F15" i="8"/>
  <c r="F16" i="8"/>
  <c r="F17" i="8"/>
  <c r="F11" i="8"/>
  <c r="D60" i="5"/>
  <c r="E51" i="5"/>
  <c r="D51" i="5"/>
  <c r="F81" i="3"/>
  <c r="H13" i="10" l="1"/>
  <c r="G11" i="9"/>
  <c r="D28" i="8"/>
  <c r="E28" i="8"/>
  <c r="F28" i="8"/>
  <c r="G28" i="8"/>
  <c r="H28" i="8"/>
  <c r="F23" i="3" l="1"/>
  <c r="G23" i="3"/>
  <c r="B9" i="3"/>
  <c r="F68" i="3" l="1"/>
  <c r="I37" i="7" l="1"/>
  <c r="F9" i="3"/>
  <c r="B17" i="3"/>
  <c r="F37" i="7" l="1"/>
  <c r="D9" i="5"/>
  <c r="G16" i="4"/>
  <c r="D71" i="8" l="1"/>
  <c r="F57" i="3" l="1"/>
  <c r="C60" i="3"/>
  <c r="B60" i="3"/>
  <c r="G42" i="3"/>
  <c r="F42" i="3"/>
  <c r="G38" i="3"/>
  <c r="F38" i="3"/>
  <c r="G31" i="3"/>
  <c r="F31" i="3"/>
  <c r="G27" i="3"/>
  <c r="F27" i="3"/>
  <c r="G19" i="3"/>
  <c r="F19" i="3"/>
  <c r="B41" i="3"/>
  <c r="B38" i="3"/>
  <c r="C38" i="3"/>
  <c r="C25" i="3"/>
  <c r="G9" i="3"/>
  <c r="G47" i="3" l="1"/>
  <c r="I27" i="8"/>
  <c r="C17" i="3" l="1"/>
  <c r="F158" i="8" l="1"/>
  <c r="F157" i="8"/>
  <c r="F156" i="8"/>
  <c r="F155" i="8"/>
  <c r="F154" i="8"/>
  <c r="F153" i="8"/>
  <c r="F152" i="8"/>
  <c r="F150" i="8"/>
  <c r="F149" i="8"/>
  <c r="F148" i="8"/>
  <c r="F146" i="8"/>
  <c r="F145" i="8"/>
  <c r="F144" i="8"/>
  <c r="F143" i="8"/>
  <c r="F142" i="8"/>
  <c r="F141" i="8"/>
  <c r="F140" i="8"/>
  <c r="F139" i="8"/>
  <c r="F137" i="8"/>
  <c r="F136" i="8"/>
  <c r="F135" i="8"/>
  <c r="F133" i="8"/>
  <c r="F132" i="8"/>
  <c r="F131" i="8"/>
  <c r="F130" i="8"/>
  <c r="F129" i="8"/>
  <c r="F128" i="8"/>
  <c r="F127" i="8"/>
  <c r="F126" i="8"/>
  <c r="F125" i="8"/>
  <c r="F123" i="8"/>
  <c r="F122" i="8"/>
  <c r="F121" i="8"/>
  <c r="F120" i="8"/>
  <c r="F119" i="8"/>
  <c r="F118" i="8"/>
  <c r="F117" i="8"/>
  <c r="F116" i="8"/>
  <c r="F115" i="8"/>
  <c r="F113" i="8"/>
  <c r="F112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3" i="8"/>
  <c r="F92" i="8"/>
  <c r="F91" i="8"/>
  <c r="F90" i="8"/>
  <c r="F89" i="8"/>
  <c r="F88" i="8"/>
  <c r="F87" i="8"/>
  <c r="I26" i="8"/>
  <c r="F39" i="7" l="1"/>
  <c r="I15" i="7"/>
  <c r="E18" i="5" l="1"/>
  <c r="D18" i="5"/>
  <c r="C18" i="5"/>
  <c r="E14" i="5"/>
  <c r="D14" i="5"/>
  <c r="C14" i="5"/>
  <c r="E9" i="5"/>
  <c r="C9" i="5"/>
  <c r="E22" i="5" l="1"/>
  <c r="E23" i="5" s="1"/>
  <c r="E24" i="5" s="1"/>
  <c r="G21" i="11"/>
  <c r="F21" i="11"/>
  <c r="F19" i="11" s="1"/>
  <c r="E21" i="11"/>
  <c r="E19" i="11" s="1"/>
  <c r="D21" i="11"/>
  <c r="D19" i="11" s="1"/>
  <c r="C21" i="11"/>
  <c r="C19" i="11" s="1"/>
  <c r="B21" i="11"/>
  <c r="B19" i="11" s="1"/>
  <c r="G19" i="11"/>
  <c r="G16" i="11"/>
  <c r="G15" i="11" s="1"/>
  <c r="F16" i="11"/>
  <c r="F15" i="11" s="1"/>
  <c r="E16" i="11"/>
  <c r="E15" i="11" s="1"/>
  <c r="D16" i="11"/>
  <c r="C16" i="11"/>
  <c r="B16" i="11"/>
  <c r="B15" i="11" s="1"/>
  <c r="D15" i="11"/>
  <c r="C15" i="11"/>
  <c r="G12" i="11"/>
  <c r="F12" i="11"/>
  <c r="E12" i="11"/>
  <c r="D12" i="11"/>
  <c r="C12" i="11"/>
  <c r="B12" i="11"/>
  <c r="D10" i="11"/>
  <c r="G10" i="11" s="1"/>
  <c r="G9" i="11" l="1"/>
  <c r="G32" i="11" s="1"/>
  <c r="F9" i="11"/>
  <c r="F32" i="11" s="1"/>
  <c r="C9" i="11"/>
  <c r="C32" i="11" s="1"/>
  <c r="E9" i="11"/>
  <c r="E32" i="11" s="1"/>
  <c r="B9" i="11"/>
  <c r="B32" i="11" s="1"/>
  <c r="D9" i="11"/>
  <c r="D32" i="11" s="1"/>
  <c r="H78" i="10"/>
  <c r="G78" i="10"/>
  <c r="F78" i="10"/>
  <c r="E78" i="10"/>
  <c r="D78" i="10"/>
  <c r="C78" i="10"/>
  <c r="H67" i="10"/>
  <c r="G67" i="10"/>
  <c r="F67" i="10"/>
  <c r="E67" i="10"/>
  <c r="D67" i="10"/>
  <c r="C67" i="10"/>
  <c r="H58" i="10"/>
  <c r="G58" i="10"/>
  <c r="F58" i="10"/>
  <c r="E58" i="10"/>
  <c r="D58" i="10"/>
  <c r="C58" i="10"/>
  <c r="H48" i="10"/>
  <c r="G48" i="10"/>
  <c r="F48" i="10"/>
  <c r="F47" i="10" s="1"/>
  <c r="E48" i="10"/>
  <c r="D48" i="10"/>
  <c r="C48" i="10"/>
  <c r="H41" i="10"/>
  <c r="G41" i="10"/>
  <c r="F41" i="10"/>
  <c r="E41" i="10"/>
  <c r="D41" i="10"/>
  <c r="C41" i="10"/>
  <c r="H30" i="10"/>
  <c r="G30" i="10"/>
  <c r="F30" i="10"/>
  <c r="E30" i="10"/>
  <c r="D30" i="10"/>
  <c r="C30" i="10"/>
  <c r="H21" i="10"/>
  <c r="G21" i="10"/>
  <c r="F21" i="10"/>
  <c r="E21" i="10"/>
  <c r="D21" i="10"/>
  <c r="C21" i="10"/>
  <c r="G11" i="10"/>
  <c r="F11" i="10"/>
  <c r="D11" i="10"/>
  <c r="C11" i="10"/>
  <c r="G13" i="9"/>
  <c r="F13" i="9"/>
  <c r="E13" i="9"/>
  <c r="D13" i="9"/>
  <c r="C13" i="9"/>
  <c r="B13" i="9"/>
  <c r="D10" i="9"/>
  <c r="F8" i="9"/>
  <c r="E8" i="9"/>
  <c r="C8" i="9"/>
  <c r="B8" i="9"/>
  <c r="I151" i="8"/>
  <c r="H151" i="8"/>
  <c r="G151" i="8"/>
  <c r="F151" i="8"/>
  <c r="E151" i="8"/>
  <c r="D151" i="8"/>
  <c r="I147" i="8"/>
  <c r="H147" i="8"/>
  <c r="G147" i="8"/>
  <c r="F147" i="8"/>
  <c r="E147" i="8"/>
  <c r="D147" i="8"/>
  <c r="I138" i="8"/>
  <c r="H138" i="8"/>
  <c r="G138" i="8"/>
  <c r="F138" i="8"/>
  <c r="E138" i="8"/>
  <c r="D138" i="8"/>
  <c r="I134" i="8"/>
  <c r="H134" i="8"/>
  <c r="G134" i="8"/>
  <c r="F134" i="8"/>
  <c r="E134" i="8"/>
  <c r="D134" i="8"/>
  <c r="I124" i="8"/>
  <c r="H124" i="8"/>
  <c r="G124" i="8"/>
  <c r="F124" i="8"/>
  <c r="E124" i="8"/>
  <c r="D124" i="8"/>
  <c r="I114" i="8"/>
  <c r="H114" i="8"/>
  <c r="G114" i="8"/>
  <c r="F114" i="8"/>
  <c r="E114" i="8"/>
  <c r="D114" i="8"/>
  <c r="I104" i="8"/>
  <c r="H104" i="8"/>
  <c r="G104" i="8"/>
  <c r="F104" i="8"/>
  <c r="E104" i="8"/>
  <c r="D104" i="8"/>
  <c r="I94" i="8"/>
  <c r="H94" i="8"/>
  <c r="G94" i="8"/>
  <c r="F94" i="8"/>
  <c r="E94" i="8"/>
  <c r="D94" i="8"/>
  <c r="I86" i="8"/>
  <c r="H86" i="8"/>
  <c r="G86" i="8"/>
  <c r="F86" i="8"/>
  <c r="E86" i="8"/>
  <c r="D86" i="8"/>
  <c r="F82" i="8"/>
  <c r="I82" i="8" s="1"/>
  <c r="F81" i="8"/>
  <c r="I81" i="8" s="1"/>
  <c r="F80" i="8"/>
  <c r="I80" i="8" s="1"/>
  <c r="F79" i="8"/>
  <c r="I79" i="8" s="1"/>
  <c r="F78" i="8"/>
  <c r="I78" i="8" s="1"/>
  <c r="F77" i="8"/>
  <c r="F76" i="8"/>
  <c r="I76" i="8" s="1"/>
  <c r="H75" i="8"/>
  <c r="G75" i="8"/>
  <c r="E75" i="8"/>
  <c r="D75" i="8"/>
  <c r="F74" i="8"/>
  <c r="I74" i="8" s="1"/>
  <c r="F73" i="8"/>
  <c r="I73" i="8" s="1"/>
  <c r="F72" i="8"/>
  <c r="H71" i="8"/>
  <c r="G71" i="8"/>
  <c r="E71" i="8"/>
  <c r="F70" i="8"/>
  <c r="I70" i="8" s="1"/>
  <c r="F69" i="8"/>
  <c r="I69" i="8" s="1"/>
  <c r="F68" i="8"/>
  <c r="I68" i="8" s="1"/>
  <c r="F67" i="8"/>
  <c r="I67" i="8" s="1"/>
  <c r="F66" i="8"/>
  <c r="I66" i="8" s="1"/>
  <c r="F65" i="8"/>
  <c r="I65" i="8" s="1"/>
  <c r="F64" i="8"/>
  <c r="F63" i="8"/>
  <c r="I63" i="8" s="1"/>
  <c r="H62" i="8"/>
  <c r="G62" i="8"/>
  <c r="E62" i="8"/>
  <c r="D62" i="8"/>
  <c r="F61" i="8"/>
  <c r="I61" i="8" s="1"/>
  <c r="F60" i="8"/>
  <c r="F59" i="8"/>
  <c r="I59" i="8" s="1"/>
  <c r="H58" i="8"/>
  <c r="G58" i="8"/>
  <c r="E58" i="8"/>
  <c r="D58" i="8"/>
  <c r="I57" i="8"/>
  <c r="I56" i="8"/>
  <c r="I55" i="8"/>
  <c r="I54" i="8"/>
  <c r="I53" i="8"/>
  <c r="I52" i="8"/>
  <c r="I51" i="8"/>
  <c r="I49" i="8"/>
  <c r="H48" i="8"/>
  <c r="G48" i="8"/>
  <c r="E48" i="8"/>
  <c r="D48" i="8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F39" i="8"/>
  <c r="I39" i="8" s="1"/>
  <c r="H38" i="8"/>
  <c r="G38" i="8"/>
  <c r="E38" i="8"/>
  <c r="D38" i="8"/>
  <c r="I37" i="8"/>
  <c r="I36" i="8"/>
  <c r="I35" i="8"/>
  <c r="I34" i="8"/>
  <c r="I33" i="8"/>
  <c r="I32" i="8"/>
  <c r="I31" i="8"/>
  <c r="I29" i="8"/>
  <c r="I25" i="8"/>
  <c r="I24" i="8"/>
  <c r="I23" i="8"/>
  <c r="I22" i="8"/>
  <c r="I21" i="8"/>
  <c r="I20" i="8"/>
  <c r="I19" i="8"/>
  <c r="H18" i="8"/>
  <c r="G18" i="8"/>
  <c r="E18" i="8"/>
  <c r="D18" i="8"/>
  <c r="I17" i="8"/>
  <c r="H10" i="8"/>
  <c r="G10" i="8"/>
  <c r="E10" i="8"/>
  <c r="D10" i="8"/>
  <c r="H79" i="7"/>
  <c r="G79" i="7"/>
  <c r="E79" i="7"/>
  <c r="D79" i="7"/>
  <c r="I77" i="7"/>
  <c r="I79" i="7" s="1"/>
  <c r="F77" i="7"/>
  <c r="F79" i="7" s="1"/>
  <c r="I71" i="7"/>
  <c r="H71" i="7"/>
  <c r="G71" i="7"/>
  <c r="F71" i="7"/>
  <c r="E71" i="7"/>
  <c r="D71" i="7"/>
  <c r="I49" i="7"/>
  <c r="I69" i="7" s="1"/>
  <c r="H49" i="7"/>
  <c r="H69" i="7" s="1"/>
  <c r="G49" i="7"/>
  <c r="G69" i="7" s="1"/>
  <c r="F49" i="7"/>
  <c r="F69" i="7" s="1"/>
  <c r="E49" i="7"/>
  <c r="E69" i="7" s="1"/>
  <c r="D49" i="7"/>
  <c r="D69" i="7" s="1"/>
  <c r="I42" i="7"/>
  <c r="I40" i="7" s="1"/>
  <c r="F42" i="7"/>
  <c r="F40" i="7" s="1"/>
  <c r="H40" i="7"/>
  <c r="G40" i="7"/>
  <c r="E40" i="7"/>
  <c r="I39" i="7"/>
  <c r="I38" i="7" s="1"/>
  <c r="H38" i="7"/>
  <c r="G38" i="7"/>
  <c r="F38" i="7"/>
  <c r="E38" i="7"/>
  <c r="I18" i="7"/>
  <c r="F18" i="7"/>
  <c r="H18" i="7"/>
  <c r="G18" i="7"/>
  <c r="E18" i="7"/>
  <c r="D18" i="7"/>
  <c r="D44" i="7" s="1"/>
  <c r="J15" i="6"/>
  <c r="I15" i="6"/>
  <c r="H15" i="6"/>
  <c r="G15" i="6"/>
  <c r="E15" i="6"/>
  <c r="B15" i="6"/>
  <c r="J9" i="6"/>
  <c r="I9" i="6"/>
  <c r="H9" i="6"/>
  <c r="H21" i="6" s="1"/>
  <c r="G9" i="6"/>
  <c r="F9" i="6"/>
  <c r="E9" i="6"/>
  <c r="B9" i="6"/>
  <c r="E68" i="5"/>
  <c r="E76" i="5" s="1"/>
  <c r="E77" i="5" s="1"/>
  <c r="D68" i="5"/>
  <c r="D76" i="5" s="1"/>
  <c r="D77" i="5" s="1"/>
  <c r="C68" i="5"/>
  <c r="C76" i="5" s="1"/>
  <c r="C77" i="5" s="1"/>
  <c r="E52" i="5"/>
  <c r="E60" i="5" s="1"/>
  <c r="D52" i="5"/>
  <c r="C52" i="5"/>
  <c r="C60" i="5" s="1"/>
  <c r="C61" i="5" s="1"/>
  <c r="E42" i="5"/>
  <c r="D42" i="5"/>
  <c r="C42" i="5"/>
  <c r="E39" i="5"/>
  <c r="D39" i="5"/>
  <c r="C39" i="5"/>
  <c r="E29" i="5"/>
  <c r="E33" i="5" s="1"/>
  <c r="D29" i="5"/>
  <c r="C29" i="5"/>
  <c r="I16" i="4"/>
  <c r="H16" i="4"/>
  <c r="F16" i="4"/>
  <c r="E16" i="4"/>
  <c r="D16" i="4"/>
  <c r="C16" i="4"/>
  <c r="I12" i="4"/>
  <c r="H12" i="4"/>
  <c r="G12" i="4"/>
  <c r="F12" i="4"/>
  <c r="E12" i="4"/>
  <c r="D12" i="4"/>
  <c r="C12" i="4"/>
  <c r="C11" i="4" s="1"/>
  <c r="C22" i="4" s="1"/>
  <c r="G75" i="3"/>
  <c r="F75" i="3"/>
  <c r="G68" i="3"/>
  <c r="G63" i="3"/>
  <c r="F63" i="3"/>
  <c r="G57" i="3"/>
  <c r="G59" i="3" s="1"/>
  <c r="C41" i="3"/>
  <c r="C31" i="3"/>
  <c r="B31" i="3"/>
  <c r="B25" i="3"/>
  <c r="C9" i="3"/>
  <c r="I44" i="7" l="1"/>
  <c r="I74" i="7" s="1"/>
  <c r="C18" i="9"/>
  <c r="F10" i="10"/>
  <c r="F84" i="10" s="1"/>
  <c r="G10" i="9"/>
  <c r="G8" i="9" s="1"/>
  <c r="G18" i="9" s="1"/>
  <c r="D8" i="9"/>
  <c r="D18" i="9" s="1"/>
  <c r="K15" i="6"/>
  <c r="G9" i="8"/>
  <c r="D61" i="5"/>
  <c r="E61" i="5"/>
  <c r="E11" i="10"/>
  <c r="E10" i="10" s="1"/>
  <c r="G84" i="8"/>
  <c r="I84" i="8"/>
  <c r="E84" i="8"/>
  <c r="G47" i="10"/>
  <c r="D84" i="8"/>
  <c r="H84" i="8"/>
  <c r="E18" i="9"/>
  <c r="G79" i="3"/>
  <c r="G81" i="3" s="1"/>
  <c r="D11" i="4"/>
  <c r="D22" i="4" s="1"/>
  <c r="H11" i="4"/>
  <c r="H22" i="4" s="1"/>
  <c r="B21" i="6"/>
  <c r="I21" i="6"/>
  <c r="F62" i="8"/>
  <c r="F18" i="9"/>
  <c r="C10" i="10"/>
  <c r="C47" i="10"/>
  <c r="C47" i="3"/>
  <c r="C62" i="3" s="1"/>
  <c r="F44" i="7"/>
  <c r="F74" i="7" s="1"/>
  <c r="F75" i="8"/>
  <c r="B18" i="9"/>
  <c r="D10" i="10"/>
  <c r="F84" i="8"/>
  <c r="D9" i="8"/>
  <c r="D160" i="8" s="1"/>
  <c r="E11" i="4"/>
  <c r="E22" i="4" s="1"/>
  <c r="I11" i="4"/>
  <c r="I22" i="4" s="1"/>
  <c r="F11" i="4"/>
  <c r="F22" i="4" s="1"/>
  <c r="D45" i="5"/>
  <c r="G21" i="6"/>
  <c r="F38" i="8"/>
  <c r="I77" i="8"/>
  <c r="I75" i="8" s="1"/>
  <c r="D74" i="7"/>
  <c r="F71" i="8"/>
  <c r="G10" i="10"/>
  <c r="G84" i="10" s="1"/>
  <c r="D47" i="10"/>
  <c r="H47" i="10"/>
  <c r="F58" i="8"/>
  <c r="E47" i="10"/>
  <c r="F48" i="8"/>
  <c r="E9" i="8"/>
  <c r="E160" i="8" s="1"/>
  <c r="H9" i="8"/>
  <c r="F10" i="8"/>
  <c r="E44" i="7"/>
  <c r="E74" i="7" s="1"/>
  <c r="H44" i="7"/>
  <c r="H74" i="7" s="1"/>
  <c r="G44" i="7"/>
  <c r="G74" i="7" s="1"/>
  <c r="H11" i="10"/>
  <c r="H10" i="10" s="1"/>
  <c r="H84" i="10" s="1"/>
  <c r="I18" i="8"/>
  <c r="I10" i="8"/>
  <c r="I40" i="8"/>
  <c r="I38" i="8" s="1"/>
  <c r="I50" i="8"/>
  <c r="I48" i="8" s="1"/>
  <c r="I60" i="8"/>
  <c r="I58" i="8" s="1"/>
  <c r="I64" i="8"/>
  <c r="I62" i="8" s="1"/>
  <c r="I72" i="8"/>
  <c r="I71" i="8" s="1"/>
  <c r="I30" i="8"/>
  <c r="I28" i="8" s="1"/>
  <c r="E45" i="5"/>
  <c r="C22" i="5"/>
  <c r="C23" i="5" s="1"/>
  <c r="C24" i="5" s="1"/>
  <c r="C33" i="5" s="1"/>
  <c r="D22" i="5"/>
  <c r="D23" i="5" s="1"/>
  <c r="D24" i="5" s="1"/>
  <c r="D33" i="5" s="1"/>
  <c r="C45" i="5"/>
  <c r="J21" i="6"/>
  <c r="F79" i="3"/>
  <c r="F47" i="3"/>
  <c r="F59" i="3" s="1"/>
  <c r="B47" i="3"/>
  <c r="B62" i="3" s="1"/>
  <c r="E21" i="6"/>
  <c r="K9" i="6"/>
  <c r="K21" i="6" l="1"/>
  <c r="G160" i="8"/>
  <c r="H160" i="8"/>
  <c r="G11" i="4"/>
  <c r="G22" i="4" s="1"/>
  <c r="D84" i="10"/>
  <c r="C84" i="10"/>
  <c r="E84" i="10"/>
  <c r="F9" i="8"/>
  <c r="F160" i="8" s="1"/>
  <c r="I9" i="8"/>
  <c r="I160" i="8" s="1"/>
</calcChain>
</file>

<file path=xl/sharedStrings.xml><?xml version="1.0" encoding="utf-8"?>
<sst xmlns="http://schemas.openxmlformats.org/spreadsheetml/2006/main" count="655" uniqueCount="454">
  <si>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</si>
  <si>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</si>
  <si>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</si>
  <si>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</si>
  <si>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</si>
  <si>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</si>
  <si>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</si>
  <si>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</si>
  <si>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</si>
  <si>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</si>
  <si>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</si>
  <si>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</si>
  <si>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</si>
  <si>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</si>
  <si>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</si>
  <si>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</si>
  <si>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</si>
  <si>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</si>
  <si>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</si>
  <si>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</si>
  <si>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</si>
  <si>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</si>
  <si>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</si>
  <si>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</si>
  <si>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</si>
  <si>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</si>
  <si>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</si>
  <si>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</si>
  <si>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</si>
  <si>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</si>
  <si>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</si>
  <si>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</si>
  <si>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</si>
  <si>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</si>
  <si>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</si>
  <si>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</si>
  <si>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</si>
  <si>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</si>
  <si>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</si>
  <si>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</si>
  <si>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</si>
  <si>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</si>
  <si>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</si>
  <si>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</si>
  <si>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</si>
  <si>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</si>
  <si>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</si>
  <si>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</si>
  <si>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</si>
  <si>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</si>
  <si>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</si>
  <si>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</si>
  <si>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</si>
  <si>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</si>
  <si>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</si>
  <si>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</si>
  <si>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</si>
  <si>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</si>
  <si>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</si>
  <si>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</si>
  <si>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</si>
  <si>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</si>
  <si>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</si>
  <si>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</si>
  <si>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</si>
  <si>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</si>
  <si>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</si>
  <si>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</si>
  <si>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</si>
  <si>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</si>
  <si>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</si>
  <si>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</si>
  <si>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</si>
  <si>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</si>
  <si>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</si>
  <si>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</si>
  <si>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</si>
  <si>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</si>
  <si>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</si>
  <si>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</si>
  <si>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</si>
  <si>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</si>
  <si>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</si>
  <si>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</si>
  <si>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</si>
  <si>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</si>
  <si>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</si>
  <si>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</si>
  <si>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</si>
  <si>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</si>
  <si>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</si>
  <si>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</si>
  <si>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</si>
  <si>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</si>
  <si>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</si>
  <si>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</si>
  <si>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</si>
  <si>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</si>
  <si>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</si>
  <si>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</si>
  <si>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</si>
  <si>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</si>
  <si>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</si>
  <si>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</si>
  <si>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</si>
  <si>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</si>
  <si>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</si>
  <si>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</si>
  <si>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</si>
  <si>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</si>
  <si>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</si>
  <si>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</si>
  <si>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</si>
  <si>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</si>
  <si>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</si>
  <si>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</si>
  <si>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</si>
  <si>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</si>
  <si>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</si>
  <si>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</si>
  <si>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</si>
  <si>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</si>
  <si>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</si>
  <si>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</si>
  <si>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</si>
  <si>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</si>
  <si>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</si>
  <si>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</si>
  <si>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</si>
  <si>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</si>
  <si>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</si>
  <si>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</si>
  <si>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</si>
  <si>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</si>
  <si>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</si>
  <si>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</si>
  <si>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</si>
  <si>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</si>
  <si>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</si>
  <si>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</si>
  <si>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</si>
  <si>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</si>
  <si>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</si>
  <si>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</si>
  <si>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</si>
  <si>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</si>
  <si>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</si>
  <si>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</si>
  <si>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</si>
  <si>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</si>
  <si>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</si>
  <si>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</si>
  <si>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</si>
  <si>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</si>
  <si>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</si>
  <si>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</si>
  <si>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</si>
  <si>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</si>
  <si>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</si>
  <si>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</si>
  <si>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</si>
  <si>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</si>
  <si>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</si>
  <si>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</si>
  <si>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</si>
  <si>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</si>
  <si>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</si>
  <si>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</si>
  <si>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</si>
  <si>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</si>
  <si>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</si>
  <si>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</si>
  <si>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</si>
  <si>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</si>
  <si>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</si>
  <si>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</si>
  <si>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</si>
  <si>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</si>
  <si>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</si>
  <si>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</si>
  <si>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</si>
  <si>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</si>
  <si>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</si>
  <si>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</si>
  <si>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</si>
  <si>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</si>
  <si>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</si>
  <si>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</si>
  <si>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</si>
  <si>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</si>
  <si>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</si>
  <si>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</si>
  <si>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</si>
  <si>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</si>
  <si>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</si>
  <si>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</si>
  <si>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</si>
  <si>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</si>
  <si>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</si>
  <si>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</si>
  <si>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</si>
  <si>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</si>
  <si>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</si>
  <si>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</si>
  <si>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</si>
  <si>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</si>
  <si>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</si>
  <si>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</si>
  <si>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</si>
  <si>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</si>
  <si>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</si>
  <si>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</si>
  <si>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</si>
  <si>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</si>
  <si>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</si>
  <si>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</si>
  <si>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</si>
  <si>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</si>
  <si>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</si>
  <si>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</si>
  <si>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</si>
  <si>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</si>
  <si>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</si>
  <si>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</si>
  <si>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</si>
  <si>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</si>
  <si>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</si>
  <si>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</si>
  <si>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</si>
  <si>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</si>
  <si>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</si>
  <si>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</si>
  <si>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</si>
  <si>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</si>
  <si>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</si>
  <si>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</si>
  <si>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</si>
  <si>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</si>
  <si>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</si>
  <si>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</si>
  <si>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</si>
  <si>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</si>
  <si>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</si>
  <si>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</si>
  <si>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</si>
  <si>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</si>
  <si>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</si>
  <si>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</si>
  <si>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</si>
  <si>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</si>
  <si>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</si>
  <si>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</si>
  <si>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</si>
  <si>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</si>
  <si>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</si>
  <si>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</si>
  <si>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</si>
  <si>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</si>
  <si>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</si>
  <si>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</si>
  <si>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</si>
  <si>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</si>
  <si>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</si>
  <si>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</si>
  <si>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</si>
  <si>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</si>
  <si>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</si>
  <si>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</si>
  <si>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</si>
  <si>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</si>
  <si>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</si>
  <si>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</si>
  <si>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</si>
  <si>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</si>
  <si>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</si>
  <si>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</si>
  <si>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</si>
  <si>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</si>
  <si>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</si>
  <si>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</si>
  <si>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</si>
  <si>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</si>
  <si>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</si>
  <si>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</si>
  <si>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</si>
  <si>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</si>
  <si>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</si>
  <si>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</si>
  <si>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</si>
  <si>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</si>
  <si>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</si>
  <si>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</si>
  <si>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</si>
  <si>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</si>
  <si>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</si>
  <si>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</si>
  <si>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</si>
  <si>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</si>
  <si>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</si>
  <si>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</si>
  <si>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</si>
  <si>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</si>
  <si>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</si>
  <si>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</si>
  <si>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</si>
  <si>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</si>
  <si>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</si>
  <si>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</si>
  <si>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</si>
  <si>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</si>
  <si>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</si>
  <si>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</si>
  <si>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</si>
  <si>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</si>
  <si>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</si>
  <si>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</si>
  <si>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</si>
  <si>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</si>
  <si>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</si>
  <si>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</si>
  <si>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</si>
  <si>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</si>
  <si>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</si>
  <si>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</si>
  <si>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</si>
  <si>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</si>
  <si>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</si>
  <si>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</si>
  <si>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</si>
  <si>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</si>
  <si>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</si>
  <si>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</si>
  <si>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</si>
  <si>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</si>
  <si>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</si>
  <si>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</si>
  <si>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</si>
  <si>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</si>
  <si>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</si>
  <si>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</si>
  <si>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</si>
  <si>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</si>
  <si>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</si>
  <si>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</si>
  <si>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</si>
  <si>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</si>
  <si>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</si>
  <si>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</si>
  <si>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</si>
  <si>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</si>
  <si>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</si>
  <si>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</si>
  <si>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</si>
  <si>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</si>
  <si>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</si>
  <si>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</si>
  <si>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</si>
  <si>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</si>
  <si>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</si>
  <si>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</si>
  <si>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</si>
  <si>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</si>
  <si>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</si>
  <si>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</si>
  <si>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</si>
  <si>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</si>
  <si>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</si>
  <si>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</si>
  <si>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</si>
  <si>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</si>
  <si>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</si>
  <si>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</si>
  <si>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</si>
  <si>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</si>
  <si>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</si>
  <si>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</si>
  <si>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</si>
  <si>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</si>
  <si>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</si>
  <si>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</si>
  <si>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</si>
  <si>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</si>
  <si>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</si>
  <si>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</si>
  <si>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</si>
  <si>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</si>
  <si>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</si>
  <si>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</si>
  <si>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</si>
  <si>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</si>
  <si>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</si>
  <si>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</si>
  <si>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</si>
  <si>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</si>
  <si>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</si>
  <si>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</si>
  <si>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</si>
  <si>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</si>
  <si>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</si>
  <si>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</si>
  <si>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</si>
  <si>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</si>
  <si>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</si>
  <si>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</si>
  <si>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</si>
  <si>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</si>
  <si>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</si>
  <si>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</si>
  <si>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</si>
  <si>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</si>
  <si>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</si>
  <si>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</si>
  <si>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</si>
  <si>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</si>
  <si>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</si>
  <si>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</si>
  <si>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</si>
  <si>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</si>
  <si>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</si>
  <si>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</si>
  <si>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</si>
  <si>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</si>
  <si>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</si>
  <si>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</si>
  <si>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</si>
  <si>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</si>
  <si>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</si>
  <si>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</si>
  <si>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</si>
  <si>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</si>
  <si>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</si>
  <si>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</si>
  <si>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</si>
  <si>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</si>
  <si>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</si>
  <si>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8"/>
        <color theme="1"/>
        <rFont val="Tahoma"/>
        <family val="2"/>
      </rPr>
      <t>1</t>
    </r>
    <r>
      <rPr>
        <b/>
        <sz val="8"/>
        <color theme="1"/>
        <rFont val="Tahoma"/>
        <family val="2"/>
      </rPr>
      <t xml:space="preserve"> (B = B1+B2)</t>
    </r>
  </si>
  <si>
    <t>Tibunal Electoral de Tlaxcala</t>
  </si>
  <si>
    <t>Tribunal Electoral de Tlaxcala</t>
  </si>
  <si>
    <t xml:space="preserve"> </t>
  </si>
  <si>
    <t xml:space="preserve">  </t>
  </si>
  <si>
    <t xml:space="preserve">                            </t>
  </si>
  <si>
    <t xml:space="preserve">Subejercicio </t>
  </si>
  <si>
    <t>J. Transferencias y Asignaciones</t>
  </si>
  <si>
    <t>P02 Ponencia Dos</t>
  </si>
  <si>
    <t>T01 Presidencia</t>
  </si>
  <si>
    <t>Monto pagado de la inversión al 30 de junio de 2021 (k)</t>
  </si>
  <si>
    <t>Monto pagado de la inversión actualizado al 30 de junio de 2021 (l)</t>
  </si>
  <si>
    <t>Saldo pendiente por pagar de la inversión al 30 de junio de 2021 (m = g – l)</t>
  </si>
  <si>
    <t>31 de marzo 2022 (d)</t>
  </si>
  <si>
    <t>31 de diciembre de 2021</t>
  </si>
  <si>
    <t>al 31 de diciembre de 2021 (d)</t>
  </si>
  <si>
    <t>Al 31 de diciembre de 2021 y al 30 de junio de 2022 (b)</t>
  </si>
  <si>
    <t>30 de junio 2022 (d)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</si>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</sst>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8"/>
      <color theme="1"/>
      <name val="Tahoma"/>
      <family val="2"/>
    </font>
    <font>
      <b/>
      <vertAlign val="superscript"/>
      <sz val="8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Tahoma"/>
      <family val="2"/>
    </font>
    <font>
      <i/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7.5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43" fontId="6" fillId="0" borderId="7" xfId="1" applyFont="1" applyBorder="1" applyAlignment="1">
      <alignment horizontal="justify" vertical="center" wrapText="1"/>
    </xf>
    <xf numFmtId="43" fontId="2" fillId="0" borderId="11" xfId="1" applyFont="1" applyBorder="1" applyAlignment="1">
      <alignment horizontal="justify" vertical="center" wrapText="1"/>
    </xf>
    <xf numFmtId="14" fontId="3" fillId="0" borderId="7" xfId="0" applyNumberFormat="1" applyFont="1" applyBorder="1" applyAlignment="1">
      <alignment horizontal="justify" vertical="center" wrapText="1"/>
    </xf>
    <xf numFmtId="43" fontId="3" fillId="0" borderId="7" xfId="1" applyFont="1" applyBorder="1" applyAlignment="1">
      <alignment horizontal="justify" vertical="center" wrapText="1"/>
    </xf>
    <xf numFmtId="43" fontId="4" fillId="0" borderId="7" xfId="1" applyFont="1" applyBorder="1" applyAlignment="1">
      <alignment horizontal="justify" vertical="center" wrapText="1"/>
    </xf>
    <xf numFmtId="43" fontId="4" fillId="0" borderId="11" xfId="1" applyFont="1" applyBorder="1" applyAlignment="1">
      <alignment horizontal="justify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4" fontId="3" fillId="0" borderId="7" xfId="1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justify" vertical="center" wrapText="1"/>
    </xf>
    <xf numFmtId="0" fontId="2" fillId="0" borderId="0" xfId="0" applyFont="1" applyFill="1"/>
    <xf numFmtId="2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3" fontId="8" fillId="0" borderId="7" xfId="1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2" fillId="0" borderId="0" xfId="1" applyFont="1"/>
    <xf numFmtId="43" fontId="3" fillId="0" borderId="5" xfId="1" applyFont="1" applyBorder="1" applyAlignment="1">
      <alignment horizontal="justify" vertical="center" wrapText="1"/>
    </xf>
    <xf numFmtId="43" fontId="2" fillId="0" borderId="7" xfId="1" applyFont="1" applyFill="1" applyBorder="1" applyAlignment="1">
      <alignment horizontal="left" vertical="center" wrapText="1"/>
    </xf>
    <xf numFmtId="43" fontId="7" fillId="0" borderId="0" xfId="1" applyFont="1"/>
    <xf numFmtId="43" fontId="3" fillId="0" borderId="5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justify" vertical="center" wrapText="1"/>
    </xf>
    <xf numFmtId="43" fontId="2" fillId="0" borderId="7" xfId="1" applyFont="1" applyBorder="1" applyAlignment="1">
      <alignment vertical="center"/>
    </xf>
    <xf numFmtId="43" fontId="3" fillId="0" borderId="6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2" fillId="0" borderId="0" xfId="0" applyNumberFormat="1" applyFont="1"/>
    <xf numFmtId="4" fontId="2" fillId="0" borderId="7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Border="1"/>
    <xf numFmtId="4" fontId="3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3" fontId="6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2" fillId="0" borderId="0" xfId="0" applyNumberFormat="1" applyFont="1" applyFill="1"/>
    <xf numFmtId="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43" fontId="2" fillId="0" borderId="6" xfId="1" applyFont="1" applyBorder="1" applyAlignment="1">
      <alignment horizontal="left" vertical="center"/>
    </xf>
    <xf numFmtId="43" fontId="2" fillId="0" borderId="0" xfId="1" applyFont="1" applyBorder="1"/>
    <xf numFmtId="43" fontId="2" fillId="0" borderId="5" xfId="1" applyFont="1" applyBorder="1" applyAlignment="1">
      <alignment horizontal="left" vertical="center"/>
    </xf>
    <xf numFmtId="0" fontId="10" fillId="0" borderId="0" xfId="0" applyFont="1"/>
    <xf numFmtId="0" fontId="9" fillId="2" borderId="11" xfId="0" applyFont="1" applyFill="1" applyBorder="1" applyAlignment="1">
      <alignment horizontal="center" vertical="center" wrapText="1"/>
    </xf>
    <xf numFmtId="43" fontId="9" fillId="0" borderId="5" xfId="1" applyFont="1" applyBorder="1" applyAlignment="1">
      <alignment horizontal="justify" vertical="center" wrapText="1"/>
    </xf>
    <xf numFmtId="43" fontId="10" fillId="0" borderId="0" xfId="1" applyFont="1"/>
    <xf numFmtId="0" fontId="9" fillId="0" borderId="0" xfId="0" applyFont="1"/>
    <xf numFmtId="0" fontId="10" fillId="0" borderId="0" xfId="0" applyFont="1" applyAlignment="1">
      <alignment wrapText="1"/>
    </xf>
    <xf numFmtId="43" fontId="2" fillId="0" borderId="7" xfId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/>
    <xf numFmtId="43" fontId="2" fillId="0" borderId="7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indent="1"/>
    </xf>
    <xf numFmtId="4" fontId="2" fillId="0" borderId="0" xfId="0" applyNumberFormat="1" applyFont="1" applyBorder="1"/>
    <xf numFmtId="4" fontId="2" fillId="0" borderId="7" xfId="0" applyNumberFormat="1" applyFont="1" applyBorder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/>
    <xf numFmtId="4" fontId="2" fillId="0" borderId="13" xfId="0" applyNumberFormat="1" applyFont="1" applyBorder="1"/>
    <xf numFmtId="0" fontId="12" fillId="0" borderId="6" xfId="0" applyFont="1" applyBorder="1" applyAlignment="1">
      <alignment horizontal="left" vertical="center"/>
    </xf>
    <xf numFmtId="43" fontId="12" fillId="0" borderId="5" xfId="1" applyFont="1" applyBorder="1" applyAlignment="1">
      <alignment horizontal="left" vertical="center"/>
    </xf>
    <xf numFmtId="43" fontId="13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43" fontId="10" fillId="0" borderId="5" xfId="1" applyFont="1" applyBorder="1" applyAlignment="1">
      <alignment horizontal="left" vertical="center" wrapText="1"/>
    </xf>
    <xf numFmtId="43" fontId="10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/>
    <xf numFmtId="0" fontId="2" fillId="0" borderId="6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2" fontId="2" fillId="0" borderId="19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3" fontId="2" fillId="0" borderId="19" xfId="1" applyFont="1" applyBorder="1" applyAlignment="1">
      <alignment horizontal="justify" vertical="center" wrapText="1"/>
    </xf>
    <xf numFmtId="4" fontId="2" fillId="0" borderId="0" xfId="0" applyNumberFormat="1" applyFont="1" applyFill="1"/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justify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3" fontId="3" fillId="0" borderId="6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3" fontId="9" fillId="0" borderId="5" xfId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43" fontId="3" fillId="0" borderId="6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11" fillId="0" borderId="6" xfId="1" applyFont="1" applyBorder="1" applyAlignment="1">
      <alignment horizontal="left" vertical="center"/>
    </xf>
    <xf numFmtId="43" fontId="11" fillId="0" borderId="0" xfId="1" applyFont="1" applyBorder="1" applyAlignment="1">
      <alignment horizontal="left" vertical="center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left" vertical="center" wrapText="1"/>
    </xf>
    <xf numFmtId="43" fontId="11" fillId="0" borderId="6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130739</xdr:colOff>
      <xdr:row>83</xdr:row>
      <xdr:rowOff>19707</xdr:rowOff>
    </xdr:from>
    <xdr:to>
      <xdr:col>6</xdr:col>
      <xdr:colOff>45982</xdr:colOff>
      <xdr:row>89</xdr:row>
      <xdr:rowOff>98535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67" y="2792467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880223</xdr:colOff>
      <xdr:row>83</xdr:row>
      <xdr:rowOff>10010</xdr:rowOff>
    </xdr:from>
    <xdr:to>
      <xdr:col>2</xdr:col>
      <xdr:colOff>781688</xdr:colOff>
      <xdr:row>89</xdr:row>
      <xdr:rowOff>98535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0223" y="27914976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765422</xdr:colOff>
      <xdr:row>46</xdr:row>
      <xdr:rowOff>2370</xdr:rowOff>
    </xdr:from>
    <xdr:to>
      <xdr:col>6</xdr:col>
      <xdr:colOff>678390</xdr:colOff>
      <xdr:row>52</xdr:row>
      <xdr:rowOff>78165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27518" y="7871485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1516674</xdr:colOff>
      <xdr:row>45</xdr:row>
      <xdr:rowOff>124557</xdr:rowOff>
    </xdr:from>
    <xdr:to>
      <xdr:col>3</xdr:col>
      <xdr:colOff>397423</xdr:colOff>
      <xdr:row>52</xdr:row>
      <xdr:rowOff>78165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16674" y="7861788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1182389</xdr:colOff>
      <xdr:row>24</xdr:row>
      <xdr:rowOff>52992</xdr:rowOff>
    </xdr:from>
    <xdr:to>
      <xdr:col>7</xdr:col>
      <xdr:colOff>156179</xdr:colOff>
      <xdr:row>30</xdr:row>
      <xdr:rowOff>140777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41821" y="4685606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381000</xdr:colOff>
      <xdr:row>24</xdr:row>
      <xdr:rowOff>43295</xdr:rowOff>
    </xdr:from>
    <xdr:to>
      <xdr:col>3</xdr:col>
      <xdr:colOff>813058</xdr:colOff>
      <xdr:row>30</xdr:row>
      <xdr:rowOff>140777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30977" y="46759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Ángel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75098</xdr:colOff>
      <xdr:row>79</xdr:row>
      <xdr:rowOff>2371</xdr:rowOff>
    </xdr:from>
    <xdr:to>
      <xdr:col>4</xdr:col>
      <xdr:colOff>1541374</xdr:colOff>
      <xdr:row>85</xdr:row>
      <xdr:rowOff>78166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2021" y="1883256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117231</xdr:rowOff>
    </xdr:from>
    <xdr:to>
      <xdr:col>1</xdr:col>
      <xdr:colOff>844364</xdr:colOff>
      <xdr:row>85</xdr:row>
      <xdr:rowOff>70839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881553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254987</xdr:colOff>
      <xdr:row>81</xdr:row>
      <xdr:rowOff>128696</xdr:rowOff>
    </xdr:from>
    <xdr:to>
      <xdr:col>7</xdr:col>
      <xdr:colOff>866539</xdr:colOff>
      <xdr:row>88</xdr:row>
      <xdr:rowOff>76144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91211" y="12603162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13138</xdr:colOff>
      <xdr:row>82</xdr:row>
      <xdr:rowOff>0</xdr:rowOff>
    </xdr:from>
    <xdr:to>
      <xdr:col>3</xdr:col>
      <xdr:colOff>354724</xdr:colOff>
      <xdr:row>88</xdr:row>
      <xdr:rowOff>88524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75138" y="12605845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940939</xdr:colOff>
      <xdr:row>164</xdr:row>
      <xdr:rowOff>7327</xdr:rowOff>
    </xdr:from>
    <xdr:to>
      <xdr:col>8</xdr:col>
      <xdr:colOff>450926</xdr:colOff>
      <xdr:row>170</xdr:row>
      <xdr:rowOff>83123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864631" y="31557058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871904</xdr:colOff>
      <xdr:row>163</xdr:row>
      <xdr:rowOff>119914</xdr:rowOff>
    </xdr:from>
    <xdr:to>
      <xdr:col>4</xdr:col>
      <xdr:colOff>16422</xdr:colOff>
      <xdr:row>170</xdr:row>
      <xdr:rowOff>73522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633904" y="31537760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810009</xdr:colOff>
      <xdr:row>22</xdr:row>
      <xdr:rowOff>77277</xdr:rowOff>
    </xdr:from>
    <xdr:to>
      <xdr:col>5</xdr:col>
      <xdr:colOff>347393</xdr:colOff>
      <xdr:row>29</xdr:row>
      <xdr:rowOff>16727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744248" y="315840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513521</xdr:colOff>
      <xdr:row>22</xdr:row>
      <xdr:rowOff>57979</xdr:rowOff>
    </xdr:from>
    <xdr:to>
      <xdr:col>0</xdr:col>
      <xdr:colOff>2911193</xdr:colOff>
      <xdr:row>29</xdr:row>
      <xdr:rowOff>7126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3521" y="31391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669843</xdr:colOff>
      <xdr:row>86</xdr:row>
      <xdr:rowOff>92567</xdr:rowOff>
    </xdr:from>
    <xdr:to>
      <xdr:col>7</xdr:col>
      <xdr:colOff>62599</xdr:colOff>
      <xdr:row>93</xdr:row>
      <xdr:rowOff>36478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736285" y="1523731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505558</xdr:colOff>
      <xdr:row>86</xdr:row>
      <xdr:rowOff>73269</xdr:rowOff>
    </xdr:from>
    <xdr:to>
      <xdr:col>2</xdr:col>
      <xdr:colOff>646538</xdr:colOff>
      <xdr:row>93</xdr:row>
      <xdr:rowOff>26877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05558" y="1521801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208298</xdr:colOff>
      <xdr:row>36</xdr:row>
      <xdr:rowOff>33002</xdr:rowOff>
    </xdr:from>
    <xdr:to>
      <xdr:col>5</xdr:col>
      <xdr:colOff>653074</xdr:colOff>
      <xdr:row>42</xdr:row>
      <xdr:rowOff>118918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758370" y="565206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C.P.</a:t>
          </a:r>
          <a:r>
            <a:rPr lang="es-MX" sz="900" baseline="0">
              <a:latin typeface="Berlin Sans FB" pitchFamily="34" charset="0"/>
            </a:rPr>
            <a:t> Horacio López Hernández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527643</xdr:colOff>
      <xdr:row>36</xdr:row>
      <xdr:rowOff>13704</xdr:rowOff>
    </xdr:from>
    <xdr:to>
      <xdr:col>1</xdr:col>
      <xdr:colOff>88373</xdr:colOff>
      <xdr:row>42</xdr:row>
      <xdr:rowOff>109317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527643" y="563276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Claudia Salvador Angel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J84"/>
  <sheetViews>
    <sheetView showGridLines="0" tabSelected="1" topLeftCell="A4" zoomScale="90" zoomScaleNormal="90" zoomScaleSheetLayoutView="145" workbookViewId="0">
      <selection activeCell="B11" sqref="B11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7" ht="11.25" thickBot="1" x14ac:dyDescent="0.2"/>
    <row r="2" spans="1:7" x14ac:dyDescent="0.15">
      <c r="A2" s="216" t="s">
        <v>437</v>
      </c>
      <c r="B2" s="217"/>
      <c r="C2" s="217"/>
      <c r="D2" s="217"/>
      <c r="E2" s="217"/>
      <c r="F2" s="217"/>
      <c r="G2" s="218"/>
    </row>
    <row r="3" spans="1:7" ht="10.5" customHeight="1" x14ac:dyDescent="0.15">
      <c r="A3" s="219" t="s">
        <v>0</v>
      </c>
      <c r="B3" s="220"/>
      <c r="C3" s="220"/>
      <c r="D3" s="220"/>
      <c r="E3" s="220"/>
      <c r="F3" s="220"/>
      <c r="G3" s="221"/>
    </row>
    <row r="4" spans="1:7" ht="10.5" customHeight="1" x14ac:dyDescent="0.15">
      <c r="A4" s="219" t="s">
        <v>451</v>
      </c>
      <c r="B4" s="220"/>
      <c r="C4" s="220"/>
      <c r="D4" s="220"/>
      <c r="E4" s="220"/>
      <c r="F4" s="220"/>
      <c r="G4" s="221"/>
    </row>
    <row r="5" spans="1:7" ht="11.25" thickBot="1" x14ac:dyDescent="0.2">
      <c r="A5" s="222" t="s">
        <v>1</v>
      </c>
      <c r="B5" s="223"/>
      <c r="C5" s="223"/>
      <c r="D5" s="223"/>
      <c r="E5" s="223"/>
      <c r="F5" s="223"/>
      <c r="G5" s="224"/>
    </row>
    <row r="6" spans="1:7" ht="21.75" thickBot="1" x14ac:dyDescent="0.2">
      <c r="A6" s="2" t="s">
        <v>2</v>
      </c>
      <c r="B6" s="3" t="s">
        <v>452</v>
      </c>
      <c r="C6" s="3" t="s">
        <v>449</v>
      </c>
      <c r="D6" s="4"/>
      <c r="E6" s="5" t="s">
        <v>2</v>
      </c>
      <c r="F6" s="3" t="s">
        <v>448</v>
      </c>
      <c r="G6" s="3" t="s">
        <v>449</v>
      </c>
    </row>
    <row r="7" spans="1:7" x14ac:dyDescent="0.15">
      <c r="A7" s="6" t="s">
        <v>3</v>
      </c>
      <c r="B7" s="69"/>
      <c r="C7" s="69"/>
      <c r="D7" s="7"/>
      <c r="E7" s="128" t="s">
        <v>4</v>
      </c>
      <c r="F7" s="69"/>
      <c r="G7" s="69"/>
    </row>
    <row r="8" spans="1:7" x14ac:dyDescent="0.15">
      <c r="A8" s="6" t="s">
        <v>5</v>
      </c>
      <c r="B8" s="54"/>
      <c r="C8" s="54"/>
      <c r="D8" s="7"/>
      <c r="E8" s="128" t="s">
        <v>6</v>
      </c>
      <c r="F8" s="125"/>
      <c r="G8" s="125"/>
    </row>
    <row r="9" spans="1:7" ht="42" customHeight="1" x14ac:dyDescent="0.15">
      <c r="A9" s="8" t="s">
        <v>7</v>
      </c>
      <c r="B9" s="54">
        <f>SUM(B10:B16)</f>
        <v>499704.58</v>
      </c>
      <c r="C9" s="54">
        <f>SUM(C10:C16)</f>
        <v>2243193.4700000002</v>
      </c>
      <c r="D9" s="7"/>
      <c r="E9" s="125" t="s">
        <v>8</v>
      </c>
      <c r="F9" s="54">
        <f>+F10+F11+F12+F13+F14+F15+F16+F17+F18</f>
        <v>1150692.3600000001</v>
      </c>
      <c r="G9" s="54">
        <f>+G10+G11+G12+G13+G14+G15+G16+G17+G18</f>
        <v>971707.46</v>
      </c>
    </row>
    <row r="10" spans="1:7" ht="27.75" customHeight="1" x14ac:dyDescent="0.15">
      <c r="A10" s="8" t="s">
        <v>9</v>
      </c>
      <c r="B10" s="54">
        <v>5000</v>
      </c>
      <c r="C10" s="54"/>
      <c r="D10" s="7"/>
      <c r="E10" s="125" t="s">
        <v>10</v>
      </c>
      <c r="F10" s="54">
        <v>51501.04</v>
      </c>
      <c r="G10" s="54">
        <v>0</v>
      </c>
    </row>
    <row r="11" spans="1:7" ht="24" customHeight="1" x14ac:dyDescent="0.15">
      <c r="A11" s="8" t="s">
        <v>11</v>
      </c>
      <c r="B11" s="54">
        <v>494704.58</v>
      </c>
      <c r="C11" s="54">
        <v>2243193.4700000002</v>
      </c>
      <c r="D11" s="7"/>
      <c r="E11" s="125" t="s">
        <v>12</v>
      </c>
      <c r="F11" s="54">
        <v>0</v>
      </c>
      <c r="G11" s="54">
        <v>0</v>
      </c>
    </row>
    <row r="12" spans="1:7" ht="27" customHeight="1" x14ac:dyDescent="0.15">
      <c r="A12" s="8" t="s">
        <v>13</v>
      </c>
      <c r="B12" s="54"/>
      <c r="C12" s="54"/>
      <c r="D12" s="7"/>
      <c r="E12" s="125" t="s">
        <v>14</v>
      </c>
      <c r="F12" s="54"/>
      <c r="G12" s="54"/>
    </row>
    <row r="13" spans="1:7" ht="34.5" customHeight="1" x14ac:dyDescent="0.15">
      <c r="A13" s="8" t="s">
        <v>15</v>
      </c>
      <c r="B13" s="54"/>
      <c r="C13" s="54"/>
      <c r="D13" s="7"/>
      <c r="E13" s="125" t="s">
        <v>16</v>
      </c>
      <c r="F13" s="54"/>
      <c r="G13" s="54"/>
    </row>
    <row r="14" spans="1:7" ht="27" customHeight="1" x14ac:dyDescent="0.15">
      <c r="A14" s="8" t="s">
        <v>17</v>
      </c>
      <c r="B14" s="54"/>
      <c r="C14" s="54"/>
      <c r="D14" s="7"/>
      <c r="E14" s="125" t="s">
        <v>18</v>
      </c>
      <c r="F14" s="54"/>
      <c r="G14" s="54"/>
    </row>
    <row r="15" spans="1:7" ht="39.75" customHeight="1" x14ac:dyDescent="0.15">
      <c r="A15" s="8" t="s">
        <v>19</v>
      </c>
      <c r="B15" s="54"/>
      <c r="C15" s="54"/>
      <c r="D15" s="7"/>
      <c r="E15" s="125" t="s">
        <v>20</v>
      </c>
      <c r="F15" s="54"/>
      <c r="G15" s="54"/>
    </row>
    <row r="16" spans="1:7" ht="33" customHeight="1" x14ac:dyDescent="0.15">
      <c r="A16" s="8" t="s">
        <v>21</v>
      </c>
      <c r="B16" s="54"/>
      <c r="C16" s="54"/>
      <c r="D16" s="7"/>
      <c r="E16" s="125" t="s">
        <v>22</v>
      </c>
      <c r="F16" s="54">
        <v>1099191.32</v>
      </c>
      <c r="G16" s="54">
        <v>971707.46</v>
      </c>
    </row>
    <row r="17" spans="1:7" ht="36" customHeight="1" x14ac:dyDescent="0.15">
      <c r="A17" s="9" t="s">
        <v>23</v>
      </c>
      <c r="B17" s="54">
        <f>SUM(B18:B24)</f>
        <v>8781273.1699999999</v>
      </c>
      <c r="C17" s="54">
        <f>SUM(C18:C24)</f>
        <v>102660.86</v>
      </c>
      <c r="D17" s="7"/>
      <c r="E17" s="125" t="s">
        <v>24</v>
      </c>
      <c r="F17" s="54"/>
      <c r="G17" s="54"/>
    </row>
    <row r="18" spans="1:7" ht="23.25" customHeight="1" x14ac:dyDescent="0.15">
      <c r="A18" s="8" t="s">
        <v>25</v>
      </c>
      <c r="B18" s="54">
        <v>8762881.4000000004</v>
      </c>
      <c r="C18" s="54">
        <v>0</v>
      </c>
      <c r="D18" s="7"/>
      <c r="E18" s="125" t="s">
        <v>26</v>
      </c>
      <c r="F18" s="54"/>
      <c r="G18" s="54"/>
    </row>
    <row r="19" spans="1:7" ht="25.5" customHeight="1" x14ac:dyDescent="0.15">
      <c r="A19" s="8" t="s">
        <v>27</v>
      </c>
      <c r="B19" s="54"/>
      <c r="C19" s="54">
        <v>0</v>
      </c>
      <c r="D19" s="7"/>
      <c r="E19" s="125" t="s">
        <v>28</v>
      </c>
      <c r="F19" s="97">
        <f>+F20+F21+F22</f>
        <v>514.4</v>
      </c>
      <c r="G19" s="54">
        <f>+G20+G21+G22</f>
        <v>0</v>
      </c>
    </row>
    <row r="20" spans="1:7" ht="29.25" customHeight="1" x14ac:dyDescent="0.15">
      <c r="A20" s="8" t="s">
        <v>29</v>
      </c>
      <c r="B20" s="54">
        <v>58.41</v>
      </c>
      <c r="C20" s="54">
        <v>102660.86</v>
      </c>
      <c r="D20" s="7"/>
      <c r="E20" s="125" t="s">
        <v>30</v>
      </c>
      <c r="F20" s="54"/>
      <c r="G20" s="54"/>
    </row>
    <row r="21" spans="1:7" ht="32.25" customHeight="1" x14ac:dyDescent="0.15">
      <c r="A21" s="8" t="s">
        <v>31</v>
      </c>
      <c r="B21" s="54"/>
      <c r="C21" s="54"/>
      <c r="D21" s="7"/>
      <c r="E21" s="125" t="s">
        <v>32</v>
      </c>
      <c r="F21" s="54"/>
      <c r="G21" s="54"/>
    </row>
    <row r="22" spans="1:7" ht="27.75" customHeight="1" x14ac:dyDescent="0.15">
      <c r="A22" s="8" t="s">
        <v>33</v>
      </c>
      <c r="B22" s="54"/>
      <c r="C22" s="54"/>
      <c r="D22" s="7"/>
      <c r="E22" s="125" t="s">
        <v>34</v>
      </c>
      <c r="F22" s="54">
        <v>514.4</v>
      </c>
      <c r="G22" s="54"/>
    </row>
    <row r="23" spans="1:7" ht="34.5" customHeight="1" x14ac:dyDescent="0.15">
      <c r="A23" s="8" t="s">
        <v>35</v>
      </c>
      <c r="B23" s="54">
        <v>18333.36</v>
      </c>
      <c r="C23" s="54"/>
      <c r="D23" s="7"/>
      <c r="E23" s="125" t="s">
        <v>36</v>
      </c>
      <c r="F23" s="65">
        <f>+F24+F25</f>
        <v>0</v>
      </c>
      <c r="G23" s="65">
        <f>+G24+G25</f>
        <v>0</v>
      </c>
    </row>
    <row r="24" spans="1:7" ht="32.25" customHeight="1" x14ac:dyDescent="0.15">
      <c r="A24" s="8" t="s">
        <v>37</v>
      </c>
      <c r="B24" s="54"/>
      <c r="C24" s="54">
        <v>0</v>
      </c>
      <c r="D24" s="7"/>
      <c r="E24" s="125" t="s">
        <v>38</v>
      </c>
      <c r="F24" s="54"/>
      <c r="G24" s="54"/>
    </row>
    <row r="25" spans="1:7" ht="27.75" customHeight="1" x14ac:dyDescent="0.15">
      <c r="A25" s="8" t="s">
        <v>39</v>
      </c>
      <c r="B25" s="158">
        <f>SUM(B26:B30)</f>
        <v>0</v>
      </c>
      <c r="C25" s="184">
        <f>SUM(C26:C30)</f>
        <v>0</v>
      </c>
      <c r="D25" s="7"/>
      <c r="E25" s="125" t="s">
        <v>40</v>
      </c>
      <c r="F25" s="54"/>
      <c r="G25" s="54"/>
    </row>
    <row r="26" spans="1:7" ht="42.75" customHeight="1" x14ac:dyDescent="0.15">
      <c r="A26" s="8" t="s">
        <v>41</v>
      </c>
      <c r="B26" s="54"/>
      <c r="C26" s="54"/>
      <c r="D26" s="7"/>
      <c r="E26" s="125" t="s">
        <v>42</v>
      </c>
      <c r="F26" s="54"/>
      <c r="G26" s="54"/>
    </row>
    <row r="27" spans="1:7" ht="36" customHeight="1" x14ac:dyDescent="0.15">
      <c r="A27" s="8" t="s">
        <v>43</v>
      </c>
      <c r="B27" s="54"/>
      <c r="C27" s="54"/>
      <c r="D27" s="7"/>
      <c r="E27" s="125" t="s">
        <v>44</v>
      </c>
      <c r="F27" s="65">
        <f>+F28+F29+F30</f>
        <v>0</v>
      </c>
      <c r="G27" s="65">
        <f>+G28+G29+G30</f>
        <v>0</v>
      </c>
    </row>
    <row r="28" spans="1:7" ht="33.75" customHeight="1" x14ac:dyDescent="0.15">
      <c r="A28" s="8" t="s">
        <v>45</v>
      </c>
      <c r="B28" s="54"/>
      <c r="C28" s="54"/>
      <c r="D28" s="7"/>
      <c r="E28" s="125" t="s">
        <v>46</v>
      </c>
      <c r="F28" s="54"/>
      <c r="G28" s="54"/>
    </row>
    <row r="29" spans="1:7" ht="27" customHeight="1" x14ac:dyDescent="0.15">
      <c r="A29" s="8" t="s">
        <v>47</v>
      </c>
      <c r="B29" s="54"/>
      <c r="C29" s="54"/>
      <c r="D29" s="7"/>
      <c r="E29" s="125" t="s">
        <v>48</v>
      </c>
      <c r="F29" s="54"/>
      <c r="G29" s="54"/>
    </row>
    <row r="30" spans="1:7" ht="27.75" customHeight="1" x14ac:dyDescent="0.15">
      <c r="A30" s="8" t="s">
        <v>49</v>
      </c>
      <c r="B30" s="54"/>
      <c r="C30" s="54"/>
      <c r="D30" s="7"/>
      <c r="E30" s="125" t="s">
        <v>50</v>
      </c>
      <c r="F30" s="54"/>
      <c r="G30" s="54"/>
    </row>
    <row r="31" spans="1:7" ht="48.75" customHeight="1" x14ac:dyDescent="0.15">
      <c r="A31" s="8" t="s">
        <v>51</v>
      </c>
      <c r="B31" s="65">
        <f>SUM(B32:B36)</f>
        <v>0</v>
      </c>
      <c r="C31" s="65">
        <f>SUM(C32:C36)</f>
        <v>0</v>
      </c>
      <c r="D31" s="7"/>
      <c r="E31" s="125" t="s">
        <v>52</v>
      </c>
      <c r="F31" s="65">
        <f>+F32+F33+F34+F35+F36+F37</f>
        <v>0</v>
      </c>
      <c r="G31" s="65">
        <f>+G32+G33+G34+G35+G36+G37</f>
        <v>0</v>
      </c>
    </row>
    <row r="32" spans="1:7" ht="25.5" customHeight="1" x14ac:dyDescent="0.15">
      <c r="A32" s="8" t="s">
        <v>53</v>
      </c>
      <c r="B32" s="54"/>
      <c r="C32" s="54"/>
      <c r="D32" s="7"/>
      <c r="E32" s="125" t="s">
        <v>54</v>
      </c>
      <c r="F32" s="54"/>
      <c r="G32" s="54"/>
    </row>
    <row r="33" spans="1:10" ht="21" x14ac:dyDescent="0.15">
      <c r="A33" s="8" t="s">
        <v>55</v>
      </c>
      <c r="B33" s="54"/>
      <c r="C33" s="54"/>
      <c r="D33" s="7"/>
      <c r="E33" s="125" t="s">
        <v>56</v>
      </c>
      <c r="F33" s="54"/>
      <c r="G33" s="54"/>
    </row>
    <row r="34" spans="1:10" ht="30.2" customHeight="1" x14ac:dyDescent="0.15">
      <c r="A34" s="8" t="s">
        <v>57</v>
      </c>
      <c r="B34" s="54"/>
      <c r="C34" s="54"/>
      <c r="D34" s="7"/>
      <c r="E34" s="125" t="s">
        <v>58</v>
      </c>
      <c r="F34" s="54"/>
      <c r="G34" s="54"/>
    </row>
    <row r="35" spans="1:10" ht="39.75" customHeight="1" x14ac:dyDescent="0.15">
      <c r="A35" s="8" t="s">
        <v>59</v>
      </c>
      <c r="B35" s="54"/>
      <c r="C35" s="54"/>
      <c r="D35" s="7"/>
      <c r="E35" s="125" t="s">
        <v>60</v>
      </c>
      <c r="F35" s="54"/>
      <c r="G35" s="54"/>
    </row>
    <row r="36" spans="1:10" ht="35.450000000000003" customHeight="1" x14ac:dyDescent="0.15">
      <c r="A36" s="8" t="s">
        <v>61</v>
      </c>
      <c r="B36" s="54"/>
      <c r="C36" s="54"/>
      <c r="D36" s="7"/>
      <c r="E36" s="125" t="s">
        <v>62</v>
      </c>
      <c r="F36" s="54"/>
      <c r="G36" s="54"/>
    </row>
    <row r="37" spans="1:10" ht="23.25" customHeight="1" x14ac:dyDescent="0.15">
      <c r="A37" s="202" t="s">
        <v>63</v>
      </c>
      <c r="B37" s="203"/>
      <c r="C37" s="203"/>
      <c r="D37" s="204"/>
      <c r="E37" s="205" t="s">
        <v>64</v>
      </c>
      <c r="F37" s="206"/>
      <c r="G37" s="206"/>
    </row>
    <row r="38" spans="1:10" ht="35.450000000000003" customHeight="1" x14ac:dyDescent="0.15">
      <c r="A38" s="8" t="s">
        <v>65</v>
      </c>
      <c r="B38" s="65">
        <f>+B39+B40</f>
        <v>0</v>
      </c>
      <c r="C38" s="65">
        <f>+C39+C40</f>
        <v>0</v>
      </c>
      <c r="D38" s="7"/>
      <c r="E38" s="125" t="s">
        <v>66</v>
      </c>
      <c r="F38" s="65">
        <f>+F39+F40+F41</f>
        <v>0</v>
      </c>
      <c r="G38" s="65">
        <f>+G39+G40+G41</f>
        <v>0</v>
      </c>
    </row>
    <row r="39" spans="1:10" ht="34.5" customHeight="1" x14ac:dyDescent="0.15">
      <c r="A39" s="8" t="s">
        <v>67</v>
      </c>
      <c r="B39" s="54"/>
      <c r="C39" s="54"/>
      <c r="D39" s="7"/>
      <c r="E39" s="125" t="s">
        <v>68</v>
      </c>
      <c r="F39" s="54"/>
      <c r="G39" s="54"/>
    </row>
    <row r="40" spans="1:10" ht="25.5" customHeight="1" x14ac:dyDescent="0.15">
      <c r="A40" s="8" t="s">
        <v>69</v>
      </c>
      <c r="B40" s="54"/>
      <c r="C40" s="54"/>
      <c r="D40" s="7"/>
      <c r="E40" s="125" t="s">
        <v>70</v>
      </c>
      <c r="F40" s="54"/>
      <c r="G40" s="54"/>
    </row>
    <row r="41" spans="1:10" ht="23.25" customHeight="1" x14ac:dyDescent="0.15">
      <c r="A41" s="8" t="s">
        <v>71</v>
      </c>
      <c r="B41" s="65">
        <f>+B42+B43+B44+B45</f>
        <v>0</v>
      </c>
      <c r="C41" s="65">
        <f>+C42+C43+C44+C45</f>
        <v>0</v>
      </c>
      <c r="D41" s="7"/>
      <c r="E41" s="125" t="s">
        <v>72</v>
      </c>
      <c r="F41" s="54"/>
      <c r="G41" s="54"/>
    </row>
    <row r="42" spans="1:10" ht="21.75" customHeight="1" x14ac:dyDescent="0.15">
      <c r="A42" s="8" t="s">
        <v>73</v>
      </c>
      <c r="B42" s="54"/>
      <c r="C42" s="54"/>
      <c r="D42" s="7"/>
      <c r="E42" s="125" t="s">
        <v>74</v>
      </c>
      <c r="F42" s="65">
        <f>+F43+F44+F45</f>
        <v>0</v>
      </c>
      <c r="G42" s="65">
        <f>+G43+G44+G45</f>
        <v>0</v>
      </c>
    </row>
    <row r="43" spans="1:10" ht="31.7" customHeight="1" x14ac:dyDescent="0.15">
      <c r="A43" s="8" t="s">
        <v>75</v>
      </c>
      <c r="B43" s="54"/>
      <c r="C43" s="54"/>
      <c r="D43" s="7"/>
      <c r="E43" s="125" t="s">
        <v>76</v>
      </c>
      <c r="F43" s="54"/>
      <c r="G43" s="54"/>
    </row>
    <row r="44" spans="1:10" ht="31.7" customHeight="1" x14ac:dyDescent="0.15">
      <c r="A44" s="8" t="s">
        <v>77</v>
      </c>
      <c r="B44" s="54"/>
      <c r="C44" s="54"/>
      <c r="D44" s="7"/>
      <c r="E44" s="125" t="s">
        <v>78</v>
      </c>
      <c r="F44" s="54"/>
      <c r="G44" s="54"/>
    </row>
    <row r="45" spans="1:10" ht="30.75" customHeight="1" x14ac:dyDescent="0.15">
      <c r="A45" s="8" t="s">
        <v>79</v>
      </c>
      <c r="B45" s="54"/>
      <c r="C45" s="54"/>
      <c r="D45" s="7"/>
      <c r="E45" s="125" t="s">
        <v>80</v>
      </c>
      <c r="F45" s="54"/>
      <c r="G45" s="54"/>
    </row>
    <row r="46" spans="1:10" x14ac:dyDescent="0.15">
      <c r="A46" s="8"/>
      <c r="B46" s="54"/>
      <c r="C46" s="54"/>
      <c r="D46" s="7"/>
      <c r="E46" s="125"/>
      <c r="F46" s="54"/>
      <c r="G46" s="54"/>
    </row>
    <row r="47" spans="1:10" s="58" customFormat="1" ht="33.75" x14ac:dyDescent="0.15">
      <c r="A47" s="55" t="s">
        <v>81</v>
      </c>
      <c r="B47" s="59">
        <f>+B9+B17+B25+B31+B37+B38+B41</f>
        <v>9280977.75</v>
      </c>
      <c r="C47" s="59">
        <f>+C9+C17+C25+C31+C37+C38+C41</f>
        <v>2345854.33</v>
      </c>
      <c r="D47" s="57"/>
      <c r="E47" s="56" t="s">
        <v>82</v>
      </c>
      <c r="F47" s="59">
        <f>+F9+F19+F23+F26+F27+F31+F38+F42</f>
        <v>1151206.76</v>
      </c>
      <c r="G47" s="59">
        <f>+G9+G19+G23+G26+G27+G31+G38+G42</f>
        <v>971707.46</v>
      </c>
      <c r="I47" s="130"/>
      <c r="J47" s="130"/>
    </row>
    <row r="48" spans="1:10" ht="11.25" thickBot="1" x14ac:dyDescent="0.2">
      <c r="A48" s="10"/>
      <c r="B48" s="11"/>
      <c r="C48" s="11"/>
      <c r="D48" s="12"/>
      <c r="E48" s="126"/>
      <c r="F48" s="11"/>
      <c r="G48" s="11"/>
    </row>
    <row r="49" spans="1:7" x14ac:dyDescent="0.15">
      <c r="A49" s="13" t="s">
        <v>83</v>
      </c>
      <c r="B49" s="14"/>
      <c r="C49" s="14"/>
      <c r="D49" s="15"/>
      <c r="E49" s="127" t="s">
        <v>84</v>
      </c>
      <c r="F49" s="14"/>
      <c r="G49" s="14"/>
    </row>
    <row r="50" spans="1:7" ht="22.7" customHeight="1" x14ac:dyDescent="0.15">
      <c r="A50" s="8" t="s">
        <v>85</v>
      </c>
      <c r="B50" s="54"/>
      <c r="C50" s="54"/>
      <c r="D50" s="7"/>
      <c r="E50" s="125" t="s">
        <v>86</v>
      </c>
      <c r="F50" s="54"/>
      <c r="G50" s="54"/>
    </row>
    <row r="51" spans="1:7" ht="24.75" customHeight="1" x14ac:dyDescent="0.15">
      <c r="A51" s="8" t="s">
        <v>87</v>
      </c>
      <c r="B51" s="54">
        <v>5187</v>
      </c>
      <c r="C51" s="54">
        <v>5187</v>
      </c>
      <c r="D51" s="7"/>
      <c r="E51" s="125" t="s">
        <v>88</v>
      </c>
      <c r="F51" s="54"/>
      <c r="G51" s="54"/>
    </row>
    <row r="52" spans="1:7" ht="37.5" customHeight="1" x14ac:dyDescent="0.15">
      <c r="A52" s="8" t="s">
        <v>89</v>
      </c>
      <c r="B52" s="54"/>
      <c r="C52" s="54"/>
      <c r="D52" s="7"/>
      <c r="E52" s="125" t="s">
        <v>90</v>
      </c>
      <c r="F52" s="54"/>
      <c r="G52" s="54"/>
    </row>
    <row r="53" spans="1:7" ht="21.2" customHeight="1" x14ac:dyDescent="0.15">
      <c r="A53" s="8" t="s">
        <v>91</v>
      </c>
      <c r="B53" s="54">
        <v>1724151.68</v>
      </c>
      <c r="C53" s="54">
        <v>1724151.68</v>
      </c>
      <c r="D53" s="7"/>
      <c r="E53" s="125" t="s">
        <v>92</v>
      </c>
      <c r="F53" s="54"/>
      <c r="G53" s="54"/>
    </row>
    <row r="54" spans="1:7" ht="33" customHeight="1" x14ac:dyDescent="0.15">
      <c r="A54" s="8" t="s">
        <v>93</v>
      </c>
      <c r="B54" s="54">
        <v>10199.06</v>
      </c>
      <c r="C54" s="54">
        <v>10199.06</v>
      </c>
      <c r="D54" s="7"/>
      <c r="E54" s="125" t="s">
        <v>94</v>
      </c>
      <c r="F54" s="54"/>
      <c r="G54" s="54"/>
    </row>
    <row r="55" spans="1:7" ht="34.5" customHeight="1" x14ac:dyDescent="0.15">
      <c r="A55" s="8" t="s">
        <v>95</v>
      </c>
      <c r="B55" s="54">
        <v>502180.21</v>
      </c>
      <c r="C55" s="54">
        <v>502180.21</v>
      </c>
      <c r="D55" s="16"/>
      <c r="E55" s="125" t="s">
        <v>96</v>
      </c>
      <c r="F55" s="54">
        <v>743472.41</v>
      </c>
      <c r="G55" s="54">
        <v>1339952.93</v>
      </c>
    </row>
    <row r="56" spans="1:7" x14ac:dyDescent="0.15">
      <c r="A56" s="8" t="s">
        <v>97</v>
      </c>
      <c r="B56" s="54"/>
      <c r="C56" s="54"/>
      <c r="D56" s="16"/>
      <c r="E56" s="128"/>
      <c r="F56" s="54"/>
      <c r="G56" s="54"/>
    </row>
    <row r="57" spans="1:7" ht="43.5" customHeight="1" x14ac:dyDescent="0.15">
      <c r="A57" s="8" t="s">
        <v>98</v>
      </c>
      <c r="B57" s="54"/>
      <c r="C57" s="54"/>
      <c r="D57" s="16"/>
      <c r="E57" s="56" t="s">
        <v>99</v>
      </c>
      <c r="F57" s="184">
        <f>+F50+F51+F52+F53+F54+F55</f>
        <v>743472.41</v>
      </c>
      <c r="G57" s="184">
        <f>+G50+G51+G52+G53+G54+G55</f>
        <v>1339952.93</v>
      </c>
    </row>
    <row r="58" spans="1:7" ht="11.25" x14ac:dyDescent="0.15">
      <c r="A58" s="8" t="s">
        <v>100</v>
      </c>
      <c r="B58" s="54"/>
      <c r="C58" s="54"/>
      <c r="D58" s="7"/>
      <c r="E58" s="56"/>
      <c r="F58" s="54"/>
      <c r="G58" s="54"/>
    </row>
    <row r="59" spans="1:7" ht="22.5" x14ac:dyDescent="0.15">
      <c r="A59" s="8"/>
      <c r="B59" s="54"/>
      <c r="C59" s="54"/>
      <c r="D59" s="7"/>
      <c r="E59" s="56" t="s">
        <v>101</v>
      </c>
      <c r="F59" s="54">
        <f>+F47+F57</f>
        <v>1894679.17</v>
      </c>
      <c r="G59" s="54">
        <f>+G47+G57</f>
        <v>2311660.3899999997</v>
      </c>
    </row>
    <row r="60" spans="1:7" ht="42" customHeight="1" x14ac:dyDescent="0.15">
      <c r="A60" s="6" t="s">
        <v>102</v>
      </c>
      <c r="B60" s="54">
        <f>+B50+B51+B52+B53+B54+B55+B56+B57+B58</f>
        <v>2241717.9500000002</v>
      </c>
      <c r="C60" s="54">
        <f>+C50+C51+C52+C53+C54+C55+C56+C57+C58</f>
        <v>2241717.9500000002</v>
      </c>
      <c r="D60" s="7"/>
      <c r="E60" s="125"/>
      <c r="F60" s="54"/>
      <c r="G60" s="54"/>
    </row>
    <row r="61" spans="1:7" ht="36.75" customHeight="1" x14ac:dyDescent="0.15">
      <c r="A61" s="6"/>
      <c r="B61" s="54"/>
      <c r="C61" s="54"/>
      <c r="D61" s="16"/>
      <c r="E61" s="128" t="s">
        <v>103</v>
      </c>
      <c r="F61" s="54"/>
      <c r="G61" s="54"/>
    </row>
    <row r="62" spans="1:7" ht="24.75" customHeight="1" x14ac:dyDescent="0.15">
      <c r="A62" s="6" t="s">
        <v>104</v>
      </c>
      <c r="B62" s="54">
        <f>+B47+B60</f>
        <v>11522695.699999999</v>
      </c>
      <c r="C62" s="54">
        <f>+C47+C60</f>
        <v>4587572.28</v>
      </c>
      <c r="D62" s="7"/>
      <c r="E62" s="128"/>
      <c r="F62" s="54"/>
      <c r="G62" s="54"/>
    </row>
    <row r="63" spans="1:7" ht="41.25" customHeight="1" x14ac:dyDescent="0.15">
      <c r="A63" s="8"/>
      <c r="B63" s="54"/>
      <c r="C63" s="54"/>
      <c r="D63" s="7"/>
      <c r="E63" s="128" t="s">
        <v>105</v>
      </c>
      <c r="F63" s="65">
        <f>+F64+F65+F66</f>
        <v>0</v>
      </c>
      <c r="G63" s="65">
        <f t="shared" ref="G63" si="0">+G64+G65+G66</f>
        <v>0</v>
      </c>
    </row>
    <row r="64" spans="1:7" x14ac:dyDescent="0.15">
      <c r="A64" s="8"/>
      <c r="B64" s="54"/>
      <c r="C64" s="54"/>
      <c r="D64" s="7"/>
      <c r="E64" s="125" t="s">
        <v>106</v>
      </c>
      <c r="F64" s="54"/>
      <c r="G64" s="54"/>
    </row>
    <row r="65" spans="1:7" x14ac:dyDescent="0.15">
      <c r="A65" s="8"/>
      <c r="B65" s="54"/>
      <c r="C65" s="54"/>
      <c r="D65" s="7"/>
      <c r="E65" s="125" t="s">
        <v>107</v>
      </c>
      <c r="F65" s="54"/>
      <c r="G65" s="54"/>
    </row>
    <row r="66" spans="1:7" ht="31.7" customHeight="1" x14ac:dyDescent="0.15">
      <c r="A66" s="8"/>
      <c r="B66" s="54"/>
      <c r="C66" s="54"/>
      <c r="D66" s="7"/>
      <c r="E66" s="125" t="s">
        <v>108</v>
      </c>
      <c r="F66" s="54"/>
      <c r="G66" s="54"/>
    </row>
    <row r="67" spans="1:7" x14ac:dyDescent="0.15">
      <c r="A67" s="8"/>
      <c r="B67" s="54"/>
      <c r="C67" s="54"/>
      <c r="D67" s="7"/>
      <c r="E67" s="125"/>
      <c r="F67" s="54"/>
      <c r="G67" s="54"/>
    </row>
    <row r="68" spans="1:7" ht="43.5" customHeight="1" x14ac:dyDescent="0.15">
      <c r="A68" s="8"/>
      <c r="B68" s="54"/>
      <c r="C68" s="54"/>
      <c r="D68" s="7"/>
      <c r="E68" s="128" t="s">
        <v>109</v>
      </c>
      <c r="F68" s="54">
        <f>+F69+F70+F71+F72+F73</f>
        <v>9628016.5300000012</v>
      </c>
      <c r="G68" s="54">
        <f>+G69+G70+G71+G72+G73</f>
        <v>2275911.89</v>
      </c>
    </row>
    <row r="69" spans="1:7" ht="30.75" customHeight="1" x14ac:dyDescent="0.15">
      <c r="A69" s="8"/>
      <c r="B69" s="54"/>
      <c r="C69" s="54"/>
      <c r="D69" s="7"/>
      <c r="E69" s="125" t="s">
        <v>110</v>
      </c>
      <c r="F69" s="54">
        <v>7352104.6399999997</v>
      </c>
      <c r="G69" s="54">
        <v>100222.72</v>
      </c>
    </row>
    <row r="70" spans="1:7" ht="23.25" customHeight="1" x14ac:dyDescent="0.15">
      <c r="A70" s="8"/>
      <c r="B70" s="54"/>
      <c r="C70" s="54"/>
      <c r="D70" s="7"/>
      <c r="E70" s="125" t="s">
        <v>111</v>
      </c>
      <c r="F70" s="54">
        <v>2273090.1800000002</v>
      </c>
      <c r="G70" s="54">
        <v>2172867.46</v>
      </c>
    </row>
    <row r="71" spans="1:7" x14ac:dyDescent="0.15">
      <c r="A71" s="8"/>
      <c r="B71" s="54"/>
      <c r="C71" s="54"/>
      <c r="D71" s="7"/>
      <c r="E71" s="125" t="s">
        <v>112</v>
      </c>
      <c r="F71" s="54"/>
      <c r="G71" s="54"/>
    </row>
    <row r="72" spans="1:7" x14ac:dyDescent="0.15">
      <c r="A72" s="8"/>
      <c r="B72" s="54"/>
      <c r="C72" s="54"/>
      <c r="D72" s="7"/>
      <c r="E72" s="125" t="s">
        <v>113</v>
      </c>
      <c r="F72" s="54"/>
      <c r="G72" s="54"/>
    </row>
    <row r="73" spans="1:7" ht="32.25" customHeight="1" x14ac:dyDescent="0.15">
      <c r="A73" s="8"/>
      <c r="B73" s="54"/>
      <c r="C73" s="54"/>
      <c r="D73" s="7"/>
      <c r="E73" s="125" t="s">
        <v>114</v>
      </c>
      <c r="F73" s="54">
        <v>2821.71</v>
      </c>
      <c r="G73" s="54">
        <v>2821.71</v>
      </c>
    </row>
    <row r="74" spans="1:7" x14ac:dyDescent="0.15">
      <c r="A74" s="202"/>
      <c r="B74" s="206"/>
      <c r="C74" s="206"/>
      <c r="D74" s="204"/>
      <c r="E74" s="205"/>
      <c r="F74" s="206"/>
      <c r="G74" s="206"/>
    </row>
    <row r="75" spans="1:7" ht="58.7" customHeight="1" x14ac:dyDescent="0.15">
      <c r="A75" s="8"/>
      <c r="B75" s="54"/>
      <c r="C75" s="54"/>
      <c r="D75" s="7"/>
      <c r="E75" s="128" t="s">
        <v>115</v>
      </c>
      <c r="F75" s="65">
        <f>+F76+F77</f>
        <v>0</v>
      </c>
      <c r="G75" s="65">
        <f>+G76+G77</f>
        <v>0</v>
      </c>
    </row>
    <row r="76" spans="1:7" ht="28.5" customHeight="1" x14ac:dyDescent="0.15">
      <c r="A76" s="8"/>
      <c r="B76" s="54"/>
      <c r="C76" s="54"/>
      <c r="D76" s="7"/>
      <c r="E76" s="125" t="s">
        <v>116</v>
      </c>
      <c r="F76" s="54"/>
      <c r="G76" s="54"/>
    </row>
    <row r="77" spans="1:7" ht="30.2" customHeight="1" x14ac:dyDescent="0.15">
      <c r="A77" s="8"/>
      <c r="B77" s="54"/>
      <c r="C77" s="54"/>
      <c r="D77" s="7"/>
      <c r="E77" s="125" t="s">
        <v>117</v>
      </c>
      <c r="F77" s="54"/>
      <c r="G77" s="54"/>
    </row>
    <row r="78" spans="1:7" x14ac:dyDescent="0.15">
      <c r="A78" s="8"/>
      <c r="B78" s="54"/>
      <c r="C78" s="54"/>
      <c r="D78" s="7"/>
      <c r="E78" s="125"/>
      <c r="F78" s="54"/>
      <c r="G78" s="54"/>
    </row>
    <row r="79" spans="1:7" ht="43.5" customHeight="1" x14ac:dyDescent="0.15">
      <c r="A79" s="8"/>
      <c r="B79" s="54"/>
      <c r="C79" s="54"/>
      <c r="D79" s="7"/>
      <c r="E79" s="128" t="s">
        <v>118</v>
      </c>
      <c r="F79" s="54">
        <f>+F63+F68+F75</f>
        <v>9628016.5300000012</v>
      </c>
      <c r="G79" s="54">
        <f>+G63+G68+G75</f>
        <v>2275911.89</v>
      </c>
    </row>
    <row r="80" spans="1:7" ht="11.25" x14ac:dyDescent="0.15">
      <c r="A80" s="8"/>
      <c r="B80" s="54"/>
      <c r="C80" s="54"/>
      <c r="D80" s="7"/>
      <c r="E80" s="56"/>
      <c r="F80" s="54"/>
      <c r="G80" s="54"/>
    </row>
    <row r="81" spans="1:10" ht="52.5" customHeight="1" x14ac:dyDescent="0.15">
      <c r="A81" s="8"/>
      <c r="B81" s="54"/>
      <c r="C81" s="54"/>
      <c r="D81" s="7"/>
      <c r="E81" s="128" t="s">
        <v>119</v>
      </c>
      <c r="F81" s="54">
        <f>+F59+F79</f>
        <v>11522695.700000001</v>
      </c>
      <c r="G81" s="54">
        <f>+G59+G79</f>
        <v>4587572.2799999993</v>
      </c>
      <c r="I81" s="113"/>
      <c r="J81" s="113"/>
    </row>
    <row r="82" spans="1:10" ht="11.25" thickBot="1" x14ac:dyDescent="0.2">
      <c r="A82" s="17"/>
      <c r="B82" s="60"/>
      <c r="C82" s="60"/>
      <c r="D82" s="12"/>
      <c r="E82" s="11"/>
      <c r="F82" s="60"/>
      <c r="G82" s="60"/>
    </row>
    <row r="83" spans="1:10" x14ac:dyDescent="0.15">
      <c r="H83" s="113"/>
      <c r="I83" s="113"/>
    </row>
    <row r="84" spans="1:10" x14ac:dyDescent="0.15">
      <c r="H84" s="113"/>
      <c r="I84" s="113"/>
    </row>
  </sheetData>
  <mergeCells count="4">
    <mergeCell ref="A2:G2"/>
    <mergeCell ref="A3:G3"/>
    <mergeCell ref="A4:G4"/>
    <mergeCell ref="A5:G5"/>
  </mergeCells>
  <printOptions horizontalCentered="1"/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3:K43"/>
  <sheetViews>
    <sheetView showGridLines="0" zoomScaleNormal="100" workbookViewId="0">
      <selection activeCell="A6" sqref="A6:I6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3" spans="1:10" ht="11.25" thickBot="1" x14ac:dyDescent="0.2"/>
    <row r="4" spans="1:10" ht="11.25" thickBot="1" x14ac:dyDescent="0.2">
      <c r="A4" s="225" t="s">
        <v>437</v>
      </c>
      <c r="B4" s="226"/>
      <c r="C4" s="226"/>
      <c r="D4" s="226"/>
      <c r="E4" s="226"/>
      <c r="F4" s="226"/>
      <c r="G4" s="226"/>
      <c r="H4" s="226"/>
      <c r="I4" s="227"/>
    </row>
    <row r="5" spans="1:10" ht="11.25" thickBot="1" x14ac:dyDescent="0.2">
      <c r="A5" s="228" t="s">
        <v>120</v>
      </c>
      <c r="B5" s="229"/>
      <c r="C5" s="229"/>
      <c r="D5" s="229"/>
      <c r="E5" s="229"/>
      <c r="F5" s="229"/>
      <c r="G5" s="229"/>
      <c r="H5" s="229"/>
      <c r="I5" s="230"/>
    </row>
    <row r="6" spans="1:10" ht="11.25" thickBot="1" x14ac:dyDescent="0.2">
      <c r="A6" s="228" t="s">
        <v>453</v>
      </c>
      <c r="B6" s="229"/>
      <c r="C6" s="229"/>
      <c r="D6" s="229"/>
      <c r="E6" s="229"/>
      <c r="F6" s="229"/>
      <c r="G6" s="229"/>
      <c r="H6" s="229"/>
      <c r="I6" s="230"/>
    </row>
    <row r="7" spans="1:10" ht="11.25" thickBot="1" x14ac:dyDescent="0.2">
      <c r="A7" s="228" t="s">
        <v>1</v>
      </c>
      <c r="B7" s="229"/>
      <c r="C7" s="229"/>
      <c r="D7" s="229"/>
      <c r="E7" s="229"/>
      <c r="F7" s="229"/>
      <c r="G7" s="229"/>
      <c r="H7" s="229"/>
      <c r="I7" s="230"/>
    </row>
    <row r="8" spans="1:10" ht="32.25" customHeight="1" x14ac:dyDescent="0.15">
      <c r="A8" s="233" t="s">
        <v>121</v>
      </c>
      <c r="B8" s="234"/>
      <c r="C8" s="200" t="s">
        <v>122</v>
      </c>
      <c r="D8" s="237" t="s">
        <v>123</v>
      </c>
      <c r="E8" s="237" t="s">
        <v>124</v>
      </c>
      <c r="F8" s="237" t="s">
        <v>125</v>
      </c>
      <c r="G8" s="200" t="s">
        <v>126</v>
      </c>
      <c r="H8" s="237" t="s">
        <v>128</v>
      </c>
      <c r="I8" s="237" t="s">
        <v>129</v>
      </c>
    </row>
    <row r="9" spans="1:10" ht="33" customHeight="1" thickBot="1" x14ac:dyDescent="0.2">
      <c r="A9" s="235"/>
      <c r="B9" s="236"/>
      <c r="C9" s="201" t="s">
        <v>450</v>
      </c>
      <c r="D9" s="238"/>
      <c r="E9" s="238"/>
      <c r="F9" s="238"/>
      <c r="G9" s="201" t="s">
        <v>127</v>
      </c>
      <c r="H9" s="238"/>
      <c r="I9" s="238"/>
    </row>
    <row r="10" spans="1:10" x14ac:dyDescent="0.15">
      <c r="A10" s="239"/>
      <c r="B10" s="240"/>
      <c r="C10" s="61"/>
      <c r="D10" s="128"/>
      <c r="E10" s="128"/>
      <c r="F10" s="128"/>
      <c r="G10" s="128"/>
      <c r="H10" s="128"/>
      <c r="I10" s="128"/>
    </row>
    <row r="11" spans="1:10" x14ac:dyDescent="0.15">
      <c r="A11" s="241" t="s">
        <v>130</v>
      </c>
      <c r="B11" s="242"/>
      <c r="C11" s="66">
        <f>+C12+C16</f>
        <v>0</v>
      </c>
      <c r="D11" s="66">
        <f t="shared" ref="D11:E11" si="0">+D12+D16</f>
        <v>0</v>
      </c>
      <c r="E11" s="66">
        <f t="shared" si="0"/>
        <v>0</v>
      </c>
      <c r="F11" s="66">
        <f>+F12+F16</f>
        <v>0</v>
      </c>
      <c r="G11" s="66">
        <f>+C11+D11-E11+F11</f>
        <v>0</v>
      </c>
      <c r="H11" s="66">
        <f t="shared" ref="H11:I11" si="1">+H12+H16</f>
        <v>0</v>
      </c>
      <c r="I11" s="66">
        <f t="shared" si="1"/>
        <v>0</v>
      </c>
      <c r="J11" s="1" t="s">
        <v>439</v>
      </c>
    </row>
    <row r="12" spans="1:10" x14ac:dyDescent="0.15">
      <c r="A12" s="241" t="s">
        <v>131</v>
      </c>
      <c r="B12" s="242"/>
      <c r="C12" s="67">
        <f>+C13+C14+C15</f>
        <v>0</v>
      </c>
      <c r="D12" s="67">
        <f t="shared" ref="D12:E12" si="2">+D13+D14+D15</f>
        <v>0</v>
      </c>
      <c r="E12" s="67">
        <f t="shared" si="2"/>
        <v>0</v>
      </c>
      <c r="F12" s="67">
        <f>+F13+F14+F15</f>
        <v>0</v>
      </c>
      <c r="G12" s="67">
        <f>+G13+G14+G15</f>
        <v>0</v>
      </c>
      <c r="H12" s="67">
        <f t="shared" ref="H12:I12" si="3">+H13+H14+H15</f>
        <v>0</v>
      </c>
      <c r="I12" s="67">
        <f t="shared" si="3"/>
        <v>0</v>
      </c>
    </row>
    <row r="13" spans="1:10" x14ac:dyDescent="0.15">
      <c r="A13" s="231" t="s">
        <v>132</v>
      </c>
      <c r="B13" s="232"/>
      <c r="C13" s="62"/>
      <c r="D13" s="62"/>
      <c r="E13" s="62"/>
      <c r="F13" s="62"/>
      <c r="G13" s="62"/>
      <c r="H13" s="62"/>
      <c r="I13" s="62"/>
    </row>
    <row r="14" spans="1:10" x14ac:dyDescent="0.15">
      <c r="A14" s="231" t="s">
        <v>133</v>
      </c>
      <c r="B14" s="232"/>
      <c r="C14" s="54"/>
      <c r="D14" s="54"/>
      <c r="E14" s="54"/>
      <c r="F14" s="54"/>
      <c r="G14" s="54"/>
      <c r="H14" s="54"/>
      <c r="I14" s="54"/>
    </row>
    <row r="15" spans="1:10" x14ac:dyDescent="0.15">
      <c r="A15" s="231" t="s">
        <v>134</v>
      </c>
      <c r="B15" s="232"/>
      <c r="C15" s="54"/>
      <c r="D15" s="54"/>
      <c r="E15" s="54"/>
      <c r="F15" s="54"/>
      <c r="G15" s="54"/>
      <c r="H15" s="54"/>
      <c r="I15" s="54"/>
    </row>
    <row r="16" spans="1:10" x14ac:dyDescent="0.15">
      <c r="A16" s="241" t="s">
        <v>135</v>
      </c>
      <c r="B16" s="242"/>
      <c r="C16" s="67">
        <f>+C17+C18+C19</f>
        <v>0</v>
      </c>
      <c r="D16" s="67">
        <f t="shared" ref="D16:E16" si="4">+D17+D18+D19</f>
        <v>0</v>
      </c>
      <c r="E16" s="67">
        <f t="shared" si="4"/>
        <v>0</v>
      </c>
      <c r="F16" s="67">
        <f>+F17+F18+F19</f>
        <v>0</v>
      </c>
      <c r="G16" s="67">
        <f>+G17+G18+G19</f>
        <v>0</v>
      </c>
      <c r="H16" s="67">
        <f t="shared" ref="H16:I16" si="5">+H17+H18+H19</f>
        <v>0</v>
      </c>
      <c r="I16" s="67">
        <f t="shared" si="5"/>
        <v>0</v>
      </c>
    </row>
    <row r="17" spans="1:11" x14ac:dyDescent="0.15">
      <c r="A17" s="231" t="s">
        <v>136</v>
      </c>
      <c r="B17" s="232"/>
      <c r="C17" s="62"/>
      <c r="D17" s="62"/>
      <c r="E17" s="62"/>
      <c r="F17" s="62"/>
      <c r="G17" s="62"/>
      <c r="H17" s="62"/>
      <c r="I17" s="62"/>
    </row>
    <row r="18" spans="1:11" x14ac:dyDescent="0.15">
      <c r="A18" s="231" t="s">
        <v>137</v>
      </c>
      <c r="B18" s="232"/>
      <c r="C18" s="54"/>
      <c r="D18" s="54"/>
      <c r="E18" s="54"/>
      <c r="F18" s="54"/>
      <c r="G18" s="54"/>
      <c r="H18" s="54"/>
      <c r="I18" s="54"/>
    </row>
    <row r="19" spans="1:11" x14ac:dyDescent="0.15">
      <c r="A19" s="231" t="s">
        <v>138</v>
      </c>
      <c r="B19" s="232"/>
      <c r="C19" s="54"/>
      <c r="D19" s="54"/>
      <c r="E19" s="54"/>
      <c r="F19" s="54"/>
      <c r="G19" s="54"/>
      <c r="H19" s="54"/>
      <c r="I19" s="54"/>
    </row>
    <row r="20" spans="1:11" s="92" customFormat="1" x14ac:dyDescent="0.15">
      <c r="A20" s="245" t="s">
        <v>139</v>
      </c>
      <c r="B20" s="246"/>
      <c r="C20" s="91">
        <v>2311660.39</v>
      </c>
      <c r="D20" s="91">
        <v>0</v>
      </c>
      <c r="E20" s="90">
        <v>0</v>
      </c>
      <c r="F20" s="90">
        <v>0</v>
      </c>
      <c r="G20" s="160">
        <v>1894679.17</v>
      </c>
      <c r="H20" s="90">
        <v>0</v>
      </c>
      <c r="I20" s="90">
        <v>0</v>
      </c>
      <c r="K20" s="140"/>
    </row>
    <row r="21" spans="1:11" x14ac:dyDescent="0.15">
      <c r="A21" s="124"/>
      <c r="B21" s="125"/>
      <c r="C21" s="54"/>
      <c r="D21" s="54"/>
      <c r="E21" s="54"/>
      <c r="F21" s="54"/>
      <c r="G21" s="54"/>
      <c r="H21" s="54"/>
      <c r="I21" s="54"/>
    </row>
    <row r="22" spans="1:11" ht="27" customHeight="1" x14ac:dyDescent="0.15">
      <c r="A22" s="241" t="s">
        <v>140</v>
      </c>
      <c r="B22" s="242"/>
      <c r="C22" s="68">
        <f>+C11+C20</f>
        <v>2311660.39</v>
      </c>
      <c r="D22" s="68">
        <f>+D11+D20</f>
        <v>0</v>
      </c>
      <c r="E22" s="67">
        <f t="shared" ref="E22:I22" si="6">+E11+E20</f>
        <v>0</v>
      </c>
      <c r="F22" s="67">
        <f t="shared" si="6"/>
        <v>0</v>
      </c>
      <c r="G22" s="68">
        <f>+G11+G20</f>
        <v>1894679.17</v>
      </c>
      <c r="H22" s="67">
        <f t="shared" si="6"/>
        <v>0</v>
      </c>
      <c r="I22" s="67">
        <f t="shared" si="6"/>
        <v>0</v>
      </c>
    </row>
    <row r="23" spans="1:11" x14ac:dyDescent="0.15">
      <c r="A23" s="241"/>
      <c r="B23" s="242"/>
      <c r="C23" s="62"/>
      <c r="D23" s="62"/>
      <c r="E23" s="62"/>
      <c r="F23" s="62"/>
      <c r="G23" s="62"/>
      <c r="H23" s="62"/>
      <c r="I23" s="62"/>
    </row>
    <row r="24" spans="1:11" ht="16.5" customHeight="1" x14ac:dyDescent="0.15">
      <c r="A24" s="241" t="s">
        <v>434</v>
      </c>
      <c r="B24" s="242"/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</row>
    <row r="25" spans="1:11" x14ac:dyDescent="0.15">
      <c r="A25" s="231" t="s">
        <v>141</v>
      </c>
      <c r="B25" s="232"/>
      <c r="C25" s="63"/>
      <c r="D25" s="63"/>
      <c r="E25" s="63"/>
      <c r="F25" s="63"/>
      <c r="G25" s="63"/>
      <c r="H25" s="63"/>
      <c r="I25" s="63"/>
    </row>
    <row r="26" spans="1:11" x14ac:dyDescent="0.15">
      <c r="A26" s="231" t="s">
        <v>142</v>
      </c>
      <c r="B26" s="232"/>
      <c r="C26" s="63"/>
      <c r="D26" s="63"/>
      <c r="E26" s="63"/>
      <c r="F26" s="63"/>
      <c r="G26" s="63"/>
      <c r="H26" s="63"/>
      <c r="I26" s="63"/>
    </row>
    <row r="27" spans="1:11" x14ac:dyDescent="0.15">
      <c r="A27" s="231" t="s">
        <v>143</v>
      </c>
      <c r="B27" s="232"/>
      <c r="C27" s="63"/>
      <c r="D27" s="63"/>
      <c r="E27" s="63"/>
      <c r="F27" s="63"/>
      <c r="G27" s="63"/>
      <c r="H27" s="63"/>
      <c r="I27" s="63"/>
    </row>
    <row r="28" spans="1:11" x14ac:dyDescent="0.15">
      <c r="A28" s="243"/>
      <c r="B28" s="244"/>
      <c r="C28" s="63"/>
      <c r="D28" s="63"/>
      <c r="E28" s="63"/>
      <c r="F28" s="63"/>
      <c r="G28" s="63"/>
      <c r="H28" s="63"/>
      <c r="I28" s="63"/>
    </row>
    <row r="29" spans="1:11" ht="27.75" customHeight="1" x14ac:dyDescent="0.15">
      <c r="A29" s="241" t="s">
        <v>144</v>
      </c>
      <c r="B29" s="242"/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</row>
    <row r="30" spans="1:11" x14ac:dyDescent="0.15">
      <c r="A30" s="231" t="s">
        <v>145</v>
      </c>
      <c r="B30" s="232"/>
      <c r="C30" s="63"/>
      <c r="D30" s="63"/>
      <c r="E30" s="63"/>
      <c r="F30" s="63"/>
      <c r="G30" s="63"/>
      <c r="H30" s="63"/>
      <c r="I30" s="63"/>
    </row>
    <row r="31" spans="1:11" x14ac:dyDescent="0.15">
      <c r="A31" s="231" t="s">
        <v>146</v>
      </c>
      <c r="B31" s="232"/>
      <c r="C31" s="63"/>
      <c r="D31" s="63"/>
      <c r="E31" s="63"/>
      <c r="F31" s="63"/>
      <c r="G31" s="63"/>
      <c r="H31" s="63"/>
      <c r="I31" s="63"/>
    </row>
    <row r="32" spans="1:11" x14ac:dyDescent="0.15">
      <c r="A32" s="231" t="s">
        <v>147</v>
      </c>
      <c r="B32" s="232"/>
      <c r="C32" s="63"/>
      <c r="D32" s="63"/>
      <c r="E32" s="63"/>
      <c r="F32" s="63"/>
      <c r="G32" s="63"/>
      <c r="H32" s="63"/>
      <c r="I32" s="63"/>
    </row>
    <row r="33" spans="1:9" ht="11.25" thickBot="1" x14ac:dyDescent="0.2">
      <c r="A33" s="254"/>
      <c r="B33" s="255"/>
      <c r="C33" s="64"/>
      <c r="D33" s="64"/>
      <c r="E33" s="64"/>
      <c r="F33" s="64"/>
      <c r="G33" s="64"/>
      <c r="H33" s="64"/>
      <c r="I33" s="64"/>
    </row>
    <row r="35" spans="1:9" ht="42.75" customHeight="1" x14ac:dyDescent="0.15">
      <c r="A35" s="19">
        <v>1</v>
      </c>
      <c r="B35" s="256" t="s">
        <v>148</v>
      </c>
      <c r="C35" s="256"/>
      <c r="D35" s="256"/>
      <c r="E35" s="256"/>
      <c r="F35" s="256"/>
      <c r="G35" s="256"/>
      <c r="H35" s="256"/>
      <c r="I35" s="256"/>
    </row>
    <row r="36" spans="1:9" ht="15.75" customHeight="1" thickBot="1" x14ac:dyDescent="0.2">
      <c r="A36" s="19">
        <v>2</v>
      </c>
      <c r="B36" s="247" t="s">
        <v>149</v>
      </c>
      <c r="C36" s="247"/>
      <c r="D36" s="247"/>
      <c r="E36" s="247"/>
      <c r="F36" s="247"/>
      <c r="G36" s="247"/>
      <c r="H36" s="247"/>
      <c r="I36" s="247"/>
    </row>
    <row r="37" spans="1:9" x14ac:dyDescent="0.15">
      <c r="A37" s="248" t="s">
        <v>150</v>
      </c>
      <c r="B37" s="121" t="s">
        <v>151</v>
      </c>
      <c r="C37" s="121" t="s">
        <v>153</v>
      </c>
      <c r="D37" s="121" t="s">
        <v>156</v>
      </c>
      <c r="E37" s="251" t="s">
        <v>158</v>
      </c>
      <c r="F37" s="121" t="s">
        <v>159</v>
      </c>
    </row>
    <row r="38" spans="1:9" x14ac:dyDescent="0.15">
      <c r="A38" s="249"/>
      <c r="B38" s="18" t="s">
        <v>152</v>
      </c>
      <c r="C38" s="18" t="s">
        <v>154</v>
      </c>
      <c r="D38" s="18" t="s">
        <v>157</v>
      </c>
      <c r="E38" s="252"/>
      <c r="F38" s="18" t="s">
        <v>160</v>
      </c>
    </row>
    <row r="39" spans="1:9" ht="11.25" thickBot="1" x14ac:dyDescent="0.2">
      <c r="A39" s="250"/>
      <c r="B39" s="20"/>
      <c r="C39" s="122" t="s">
        <v>155</v>
      </c>
      <c r="D39" s="20"/>
      <c r="E39" s="253"/>
      <c r="F39" s="20"/>
    </row>
    <row r="40" spans="1:9" ht="21" x14ac:dyDescent="0.15">
      <c r="A40" s="9" t="s">
        <v>161</v>
      </c>
      <c r="B40" s="125"/>
      <c r="C40" s="125"/>
      <c r="D40" s="125"/>
      <c r="E40" s="125"/>
      <c r="F40" s="125"/>
    </row>
    <row r="41" spans="1:9" x14ac:dyDescent="0.15">
      <c r="A41" s="8" t="s">
        <v>162</v>
      </c>
      <c r="B41" s="125"/>
      <c r="C41" s="125"/>
      <c r="D41" s="125"/>
      <c r="E41" s="125"/>
      <c r="F41" s="125"/>
    </row>
    <row r="42" spans="1:9" x14ac:dyDescent="0.15">
      <c r="A42" s="8" t="s">
        <v>163</v>
      </c>
      <c r="B42" s="125"/>
      <c r="C42" s="125"/>
      <c r="D42" s="125"/>
      <c r="E42" s="125"/>
      <c r="F42" s="125"/>
    </row>
    <row r="43" spans="1:9" ht="11.25" thickBot="1" x14ac:dyDescent="0.2">
      <c r="A43" s="17" t="s">
        <v>164</v>
      </c>
      <c r="B43" s="11"/>
      <c r="C43" s="11"/>
      <c r="D43" s="11"/>
      <c r="E43" s="11"/>
      <c r="F43" s="11"/>
    </row>
  </sheetData>
  <mergeCells count="37">
    <mergeCell ref="B36:I36"/>
    <mergeCell ref="A37:A39"/>
    <mergeCell ref="E37:E39"/>
    <mergeCell ref="A29:B29"/>
    <mergeCell ref="A30:B30"/>
    <mergeCell ref="A31:B31"/>
    <mergeCell ref="A32:B32"/>
    <mergeCell ref="A33:B33"/>
    <mergeCell ref="B35:I35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:I4"/>
    <mergeCell ref="A5:I5"/>
    <mergeCell ref="A15:B15"/>
    <mergeCell ref="A6:I6"/>
    <mergeCell ref="A7:I7"/>
    <mergeCell ref="A8:B9"/>
    <mergeCell ref="D8:D9"/>
    <mergeCell ref="E8:E9"/>
    <mergeCell ref="F8:F9"/>
    <mergeCell ref="H8:H9"/>
    <mergeCell ref="I8:I9"/>
    <mergeCell ref="A10:B10"/>
    <mergeCell ref="A11:B11"/>
    <mergeCell ref="A12:B12"/>
    <mergeCell ref="A13:B13"/>
    <mergeCell ref="A14:B14"/>
  </mergeCells>
  <pageMargins left="0.59055118110236227" right="0.31496062992125984" top="0.31496062992125984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K31"/>
  <sheetViews>
    <sheetView showGridLines="0" zoomScale="115" zoomScaleNormal="115" zoomScaleSheetLayoutView="110" workbookViewId="0">
      <selection activeCell="E24" sqref="E24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11" ht="3.75" customHeight="1" x14ac:dyDescent="0.15"/>
    <row r="2" spans="1:11" ht="11.25" thickBot="1" x14ac:dyDescent="0.2"/>
    <row r="3" spans="1:11" ht="11.25" thickBot="1" x14ac:dyDescent="0.2">
      <c r="A3" s="260" t="s">
        <v>437</v>
      </c>
      <c r="B3" s="261"/>
      <c r="C3" s="261"/>
      <c r="D3" s="261"/>
      <c r="E3" s="261"/>
      <c r="F3" s="261"/>
      <c r="G3" s="261"/>
      <c r="H3" s="261"/>
      <c r="I3" s="261"/>
      <c r="J3" s="261"/>
      <c r="K3" s="262"/>
    </row>
    <row r="4" spans="1:11" ht="11.25" thickBot="1" x14ac:dyDescent="0.2">
      <c r="A4" s="257" t="s">
        <v>165</v>
      </c>
      <c r="B4" s="258"/>
      <c r="C4" s="258"/>
      <c r="D4" s="258"/>
      <c r="E4" s="258"/>
      <c r="F4" s="258"/>
      <c r="G4" s="258"/>
      <c r="H4" s="258"/>
      <c r="I4" s="258"/>
      <c r="J4" s="258"/>
      <c r="K4" s="259"/>
    </row>
    <row r="5" spans="1:11" ht="11.25" thickBot="1" x14ac:dyDescent="0.2">
      <c r="A5" s="257" t="s">
        <v>453</v>
      </c>
      <c r="B5" s="258"/>
      <c r="C5" s="258"/>
      <c r="D5" s="258"/>
      <c r="E5" s="258"/>
      <c r="F5" s="258"/>
      <c r="G5" s="258"/>
      <c r="H5" s="258"/>
      <c r="I5" s="258"/>
      <c r="J5" s="258"/>
      <c r="K5" s="259"/>
    </row>
    <row r="6" spans="1:11" ht="11.25" thickBot="1" x14ac:dyDescent="0.2">
      <c r="A6" s="257" t="s">
        <v>1</v>
      </c>
      <c r="B6" s="258"/>
      <c r="C6" s="258"/>
      <c r="D6" s="258"/>
      <c r="E6" s="258"/>
      <c r="F6" s="258"/>
      <c r="G6" s="258"/>
      <c r="H6" s="258"/>
      <c r="I6" s="258"/>
      <c r="J6" s="258"/>
      <c r="K6" s="259"/>
    </row>
    <row r="7" spans="1:11" ht="74.25" thickBot="1" x14ac:dyDescent="0.2">
      <c r="A7" s="123" t="s">
        <v>166</v>
      </c>
      <c r="B7" s="122" t="s">
        <v>167</v>
      </c>
      <c r="C7" s="122" t="s">
        <v>168</v>
      </c>
      <c r="D7" s="122" t="s">
        <v>169</v>
      </c>
      <c r="E7" s="122" t="s">
        <v>170</v>
      </c>
      <c r="F7" s="122" t="s">
        <v>171</v>
      </c>
      <c r="G7" s="122" t="s">
        <v>172</v>
      </c>
      <c r="H7" s="122" t="s">
        <v>173</v>
      </c>
      <c r="I7" s="122" t="s">
        <v>445</v>
      </c>
      <c r="J7" s="122" t="s">
        <v>446</v>
      </c>
      <c r="K7" s="122" t="s">
        <v>447</v>
      </c>
    </row>
    <row r="8" spans="1:11" x14ac:dyDescent="0.15">
      <c r="A8" s="6"/>
      <c r="B8" s="129"/>
      <c r="C8" s="129"/>
      <c r="D8" s="129"/>
      <c r="E8" s="129"/>
      <c r="F8" s="129"/>
      <c r="G8" s="129"/>
      <c r="H8" s="129"/>
      <c r="I8" s="70"/>
      <c r="J8" s="70"/>
      <c r="K8" s="70"/>
    </row>
    <row r="9" spans="1:11" ht="31.5" x14ac:dyDescent="0.15">
      <c r="A9" s="21" t="s">
        <v>174</v>
      </c>
      <c r="B9" s="71">
        <f>+B10+B11+B12+B13</f>
        <v>0</v>
      </c>
      <c r="C9" s="71"/>
      <c r="D9" s="71"/>
      <c r="E9" s="71">
        <f>+E10+E11+E12+E13</f>
        <v>0</v>
      </c>
      <c r="F9" s="71">
        <f>+F10+F11+F12+F13</f>
        <v>0</v>
      </c>
      <c r="G9" s="71">
        <f>+G10+G11+G12+G13</f>
        <v>0</v>
      </c>
      <c r="H9" s="71">
        <f t="shared" ref="H9:J9" si="0">+H10+H11+H12+H13</f>
        <v>0</v>
      </c>
      <c r="I9" s="71">
        <f t="shared" si="0"/>
        <v>0</v>
      </c>
      <c r="J9" s="71">
        <f t="shared" si="0"/>
        <v>0</v>
      </c>
      <c r="K9" s="71">
        <f>+E9-J9</f>
        <v>0</v>
      </c>
    </row>
    <row r="10" spans="1:11" x14ac:dyDescent="0.15">
      <c r="A10" s="22" t="s">
        <v>175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15">
      <c r="A11" s="22" t="s">
        <v>176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x14ac:dyDescent="0.15">
      <c r="A12" s="22" t="s">
        <v>177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x14ac:dyDescent="0.15">
      <c r="A13" s="22" t="s">
        <v>178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x14ac:dyDescent="0.15">
      <c r="A14" s="9"/>
      <c r="B14" s="128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 ht="21" x14ac:dyDescent="0.15">
      <c r="A15" s="21" t="s">
        <v>179</v>
      </c>
      <c r="B15" s="71">
        <f>+B16+B17+B18+B19</f>
        <v>0</v>
      </c>
      <c r="C15" s="128"/>
      <c r="D15" s="128"/>
      <c r="E15" s="71">
        <f>+E16+E17+E18+E19</f>
        <v>0</v>
      </c>
      <c r="F15" s="73"/>
      <c r="G15" s="71">
        <f t="shared" ref="G15:J15" si="1">+G16+G17+G18+G19</f>
        <v>0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+E15-J15</f>
        <v>0</v>
      </c>
    </row>
    <row r="16" spans="1:11" x14ac:dyDescent="0.15">
      <c r="A16" s="22" t="s">
        <v>180</v>
      </c>
      <c r="B16" s="93">
        <v>0</v>
      </c>
      <c r="C16" s="74"/>
      <c r="D16" s="74"/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</row>
    <row r="17" spans="1:11" x14ac:dyDescent="0.15">
      <c r="A17" s="22" t="s">
        <v>181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x14ac:dyDescent="0.15">
      <c r="A18" s="22" t="s">
        <v>182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15">
      <c r="A19" s="22" t="s">
        <v>183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x14ac:dyDescent="0.1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1" ht="31.5" x14ac:dyDescent="0.15">
      <c r="A21" s="21" t="s">
        <v>184</v>
      </c>
      <c r="B21" s="71">
        <f>+B9+B15</f>
        <v>0</v>
      </c>
      <c r="C21" s="72"/>
      <c r="D21" s="72"/>
      <c r="E21" s="71">
        <f>+E9+E15</f>
        <v>0</v>
      </c>
      <c r="F21" s="72"/>
      <c r="G21" s="71">
        <f t="shared" ref="G21:J21" si="2">+G9+G15</f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>+E21-J21</f>
        <v>0</v>
      </c>
    </row>
    <row r="22" spans="1:11" ht="11.25" thickBot="1" x14ac:dyDescent="0.2">
      <c r="A22" s="17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31" spans="1:11" ht="22.5" customHeight="1" x14ac:dyDescent="0.15"/>
  </sheetData>
  <mergeCells count="4">
    <mergeCell ref="A6:K6"/>
    <mergeCell ref="A3:K3"/>
    <mergeCell ref="A4:K4"/>
    <mergeCell ref="A5:K5"/>
  </mergeCells>
  <pageMargins left="0.59055118110236227" right="0.31496062992125984" top="0.31496062992125984" bottom="0.35433070866141736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K93"/>
  <sheetViews>
    <sheetView showGridLines="0" topLeftCell="A2" zoomScale="130" zoomScaleNormal="130" workbookViewId="0">
      <selection activeCell="C16" sqref="C16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6" hidden="1" x14ac:dyDescent="0.15"/>
    <row r="2" spans="1:6" x14ac:dyDescent="0.15">
      <c r="A2" s="265" t="s">
        <v>437</v>
      </c>
      <c r="B2" s="266"/>
      <c r="C2" s="266"/>
      <c r="D2" s="266"/>
      <c r="E2" s="267"/>
    </row>
    <row r="3" spans="1:6" x14ac:dyDescent="0.15">
      <c r="A3" s="268" t="s">
        <v>185</v>
      </c>
      <c r="B3" s="269"/>
      <c r="C3" s="269"/>
      <c r="D3" s="269"/>
      <c r="E3" s="270"/>
    </row>
    <row r="4" spans="1:6" x14ac:dyDescent="0.15">
      <c r="A4" s="268" t="s">
        <v>453</v>
      </c>
      <c r="B4" s="269"/>
      <c r="C4" s="269"/>
      <c r="D4" s="269"/>
      <c r="E4" s="270"/>
    </row>
    <row r="5" spans="1:6" ht="11.25" thickBot="1" x14ac:dyDescent="0.2">
      <c r="A5" s="268" t="s">
        <v>1</v>
      </c>
      <c r="B5" s="269"/>
      <c r="C5" s="269"/>
      <c r="D5" s="269"/>
      <c r="E5" s="270"/>
    </row>
    <row r="6" spans="1:6" x14ac:dyDescent="0.15">
      <c r="A6" s="271" t="s">
        <v>2</v>
      </c>
      <c r="B6" s="272"/>
      <c r="C6" s="25" t="s">
        <v>186</v>
      </c>
      <c r="D6" s="275" t="s">
        <v>188</v>
      </c>
      <c r="E6" s="25" t="s">
        <v>189</v>
      </c>
    </row>
    <row r="7" spans="1:6" ht="11.25" thickBot="1" x14ac:dyDescent="0.2">
      <c r="A7" s="273"/>
      <c r="B7" s="274"/>
      <c r="C7" s="161" t="s">
        <v>187</v>
      </c>
      <c r="D7" s="276"/>
      <c r="E7" s="161" t="s">
        <v>190</v>
      </c>
    </row>
    <row r="8" spans="1:6" x14ac:dyDescent="0.15">
      <c r="A8" s="26"/>
      <c r="B8" s="27"/>
      <c r="C8" s="27"/>
      <c r="D8" s="27"/>
      <c r="E8" s="27"/>
    </row>
    <row r="9" spans="1:6" ht="21" x14ac:dyDescent="0.15">
      <c r="A9" s="172" t="s">
        <v>191</v>
      </c>
      <c r="B9" s="28"/>
      <c r="C9" s="185">
        <f>+C10+C11+C12</f>
        <v>34121343</v>
      </c>
      <c r="D9" s="185">
        <f>+D10+D11+D12</f>
        <v>22568642.920000002</v>
      </c>
      <c r="E9" s="185">
        <f>+E10+E11+E12</f>
        <v>22568642.920000002</v>
      </c>
    </row>
    <row r="10" spans="1:6" x14ac:dyDescent="0.15">
      <c r="A10" s="277" t="s">
        <v>192</v>
      </c>
      <c r="B10" s="278"/>
      <c r="C10" s="186">
        <v>34121343</v>
      </c>
      <c r="D10" s="186">
        <v>22568642.920000002</v>
      </c>
      <c r="E10" s="186">
        <v>22568642.920000002</v>
      </c>
      <c r="F10" s="78"/>
    </row>
    <row r="11" spans="1:6" x14ac:dyDescent="0.15">
      <c r="A11" s="277" t="s">
        <v>193</v>
      </c>
      <c r="B11" s="278"/>
      <c r="C11" s="76"/>
      <c r="D11" s="76"/>
      <c r="E11" s="76"/>
      <c r="F11" s="78"/>
    </row>
    <row r="12" spans="1:6" x14ac:dyDescent="0.15">
      <c r="A12" s="277" t="s">
        <v>194</v>
      </c>
      <c r="B12" s="278"/>
      <c r="C12" s="76"/>
      <c r="D12" s="76"/>
      <c r="E12" s="76"/>
    </row>
    <row r="13" spans="1:6" x14ac:dyDescent="0.15">
      <c r="A13" s="26"/>
      <c r="B13" s="27"/>
      <c r="C13" s="76"/>
      <c r="D13" s="76"/>
      <c r="E13" s="76"/>
    </row>
    <row r="14" spans="1:6" ht="32.25" x14ac:dyDescent="0.15">
      <c r="A14" s="172" t="s">
        <v>435</v>
      </c>
      <c r="B14" s="28"/>
      <c r="C14" s="185">
        <f>+C15+C16</f>
        <v>34121343</v>
      </c>
      <c r="D14" s="185">
        <f>+D15+D16</f>
        <v>15216538.279999999</v>
      </c>
      <c r="E14" s="185">
        <f>+E15+E16</f>
        <v>15095135.84</v>
      </c>
    </row>
    <row r="15" spans="1:6" ht="31.7" customHeight="1" x14ac:dyDescent="0.15">
      <c r="A15" s="263" t="s">
        <v>195</v>
      </c>
      <c r="B15" s="264"/>
      <c r="C15" s="186">
        <v>34121343</v>
      </c>
      <c r="D15" s="186">
        <v>15216538.279999999</v>
      </c>
      <c r="E15" s="186">
        <v>15095135.84</v>
      </c>
      <c r="F15" s="78"/>
    </row>
    <row r="16" spans="1:6" ht="31.7" customHeight="1" x14ac:dyDescent="0.15">
      <c r="A16" s="263" t="s">
        <v>196</v>
      </c>
      <c r="B16" s="264"/>
      <c r="C16" s="76"/>
      <c r="D16" s="76"/>
      <c r="E16" s="76"/>
      <c r="F16" s="78"/>
    </row>
    <row r="17" spans="1:6" x14ac:dyDescent="0.15">
      <c r="A17" s="26"/>
      <c r="B17" s="27"/>
      <c r="C17" s="76"/>
      <c r="D17" s="76"/>
      <c r="E17" s="76"/>
      <c r="F17" s="78"/>
    </row>
    <row r="18" spans="1:6" ht="31.5" x14ac:dyDescent="0.15">
      <c r="A18" s="172" t="s">
        <v>197</v>
      </c>
      <c r="B18" s="28"/>
      <c r="C18" s="185">
        <f>+C19+C20</f>
        <v>0</v>
      </c>
      <c r="D18" s="185">
        <f>+D19+D20</f>
        <v>0</v>
      </c>
      <c r="E18" s="185">
        <f>+E19+E20</f>
        <v>0</v>
      </c>
    </row>
    <row r="19" spans="1:6" ht="31.7" customHeight="1" x14ac:dyDescent="0.15">
      <c r="A19" s="263" t="s">
        <v>198</v>
      </c>
      <c r="B19" s="264"/>
      <c r="C19" s="76"/>
      <c r="D19" s="76"/>
      <c r="E19" s="86"/>
    </row>
    <row r="20" spans="1:6" ht="42" customHeight="1" x14ac:dyDescent="0.15">
      <c r="A20" s="263" t="s">
        <v>199</v>
      </c>
      <c r="B20" s="264"/>
      <c r="C20" s="76"/>
      <c r="D20" s="76"/>
      <c r="E20" s="76"/>
    </row>
    <row r="21" spans="1:6" x14ac:dyDescent="0.15">
      <c r="A21" s="26"/>
      <c r="B21" s="27"/>
      <c r="C21" s="186"/>
      <c r="D21" s="186"/>
      <c r="E21" s="186"/>
    </row>
    <row r="22" spans="1:6" ht="24" customHeight="1" x14ac:dyDescent="0.15">
      <c r="A22" s="281" t="s">
        <v>200</v>
      </c>
      <c r="B22" s="282"/>
      <c r="C22" s="185">
        <f>+C9-C14+C18</f>
        <v>0</v>
      </c>
      <c r="D22" s="185">
        <f>+D9-D14+D18</f>
        <v>7352104.6400000025</v>
      </c>
      <c r="E22" s="185">
        <f>+E9-E14+E18</f>
        <v>7473507.0800000019</v>
      </c>
    </row>
    <row r="23" spans="1:6" ht="36" customHeight="1" x14ac:dyDescent="0.15">
      <c r="A23" s="281" t="s">
        <v>201</v>
      </c>
      <c r="B23" s="282"/>
      <c r="C23" s="186">
        <f>+C22-C12</f>
        <v>0</v>
      </c>
      <c r="D23" s="186">
        <f>+D22-D12</f>
        <v>7352104.6400000025</v>
      </c>
      <c r="E23" s="186">
        <f>+E22-E12</f>
        <v>7473507.0800000019</v>
      </c>
    </row>
    <row r="24" spans="1:6" ht="48.2" customHeight="1" x14ac:dyDescent="0.15">
      <c r="A24" s="281" t="s">
        <v>202</v>
      </c>
      <c r="B24" s="282"/>
      <c r="C24" s="186">
        <f>+C23-C18</f>
        <v>0</v>
      </c>
      <c r="D24" s="186">
        <f>+D23-D18</f>
        <v>7352104.6400000025</v>
      </c>
      <c r="E24" s="186">
        <f>+E23-E18</f>
        <v>7473507.0800000019</v>
      </c>
    </row>
    <row r="25" spans="1:6" ht="11.25" thickBot="1" x14ac:dyDescent="0.2">
      <c r="A25" s="29"/>
      <c r="B25" s="30"/>
      <c r="C25" s="77"/>
      <c r="D25" s="77"/>
      <c r="E25" s="77"/>
    </row>
    <row r="26" spans="1:6" ht="11.25" thickBot="1" x14ac:dyDescent="0.2">
      <c r="A26" s="173"/>
      <c r="B26" s="117"/>
      <c r="C26" s="174"/>
      <c r="D26" s="174"/>
      <c r="E26" s="175"/>
    </row>
    <row r="27" spans="1:6" ht="11.25" thickBot="1" x14ac:dyDescent="0.2">
      <c r="A27" s="283" t="s">
        <v>203</v>
      </c>
      <c r="B27" s="284"/>
      <c r="C27" s="79" t="s">
        <v>204</v>
      </c>
      <c r="D27" s="79" t="s">
        <v>188</v>
      </c>
      <c r="E27" s="79" t="s">
        <v>205</v>
      </c>
    </row>
    <row r="28" spans="1:6" x14ac:dyDescent="0.15">
      <c r="A28" s="26"/>
      <c r="B28" s="27"/>
      <c r="C28" s="76"/>
      <c r="D28" s="76"/>
      <c r="E28" s="76"/>
    </row>
    <row r="29" spans="1:6" ht="36" customHeight="1" x14ac:dyDescent="0.15">
      <c r="A29" s="285" t="s">
        <v>206</v>
      </c>
      <c r="B29" s="286"/>
      <c r="C29" s="187">
        <f>+C30+C31</f>
        <v>0</v>
      </c>
      <c r="D29" s="187">
        <f t="shared" ref="D29:E29" si="0">+D30+D31</f>
        <v>0</v>
      </c>
      <c r="E29" s="187">
        <f t="shared" si="0"/>
        <v>0</v>
      </c>
    </row>
    <row r="30" spans="1:6" ht="31.7" customHeight="1" x14ac:dyDescent="0.15">
      <c r="A30" s="263" t="s">
        <v>207</v>
      </c>
      <c r="B30" s="264"/>
      <c r="C30" s="76">
        <v>0</v>
      </c>
      <c r="D30" s="76">
        <v>0</v>
      </c>
      <c r="E30" s="76">
        <v>0</v>
      </c>
    </row>
    <row r="31" spans="1:6" ht="31.7" customHeight="1" x14ac:dyDescent="0.15">
      <c r="A31" s="263" t="s">
        <v>208</v>
      </c>
      <c r="B31" s="264"/>
      <c r="C31" s="76"/>
      <c r="D31" s="76"/>
      <c r="E31" s="76"/>
    </row>
    <row r="32" spans="1:6" x14ac:dyDescent="0.15">
      <c r="A32" s="26"/>
      <c r="B32" s="27"/>
      <c r="C32" s="76"/>
      <c r="D32" s="76"/>
      <c r="E32" s="76"/>
    </row>
    <row r="33" spans="1:6" ht="24" customHeight="1" x14ac:dyDescent="0.15">
      <c r="A33" s="285" t="s">
        <v>209</v>
      </c>
      <c r="B33" s="286"/>
      <c r="C33" s="188">
        <f>+C24+C29</f>
        <v>0</v>
      </c>
      <c r="D33" s="188">
        <f>+D24+D29</f>
        <v>7352104.6400000025</v>
      </c>
      <c r="E33" s="188">
        <f>+E24+E29</f>
        <v>7473507.0800000019</v>
      </c>
      <c r="F33" s="78"/>
    </row>
    <row r="34" spans="1:6" ht="11.25" thickBot="1" x14ac:dyDescent="0.2">
      <c r="A34" s="29"/>
      <c r="B34" s="30"/>
      <c r="C34" s="77"/>
      <c r="D34" s="77"/>
      <c r="E34" s="77"/>
    </row>
    <row r="35" spans="1:6" ht="11.25" thickBot="1" x14ac:dyDescent="0.2">
      <c r="A35" s="173"/>
      <c r="B35" s="117"/>
      <c r="C35" s="174"/>
      <c r="D35" s="174"/>
      <c r="E35" s="175"/>
    </row>
    <row r="36" spans="1:6" x14ac:dyDescent="0.15">
      <c r="A36" s="271" t="s">
        <v>203</v>
      </c>
      <c r="B36" s="272"/>
      <c r="C36" s="287" t="s">
        <v>210</v>
      </c>
      <c r="D36" s="279" t="s">
        <v>188</v>
      </c>
      <c r="E36" s="81" t="s">
        <v>189</v>
      </c>
    </row>
    <row r="37" spans="1:6" ht="11.25" thickBot="1" x14ac:dyDescent="0.2">
      <c r="A37" s="273"/>
      <c r="B37" s="274"/>
      <c r="C37" s="288"/>
      <c r="D37" s="280"/>
      <c r="E37" s="82" t="s">
        <v>205</v>
      </c>
    </row>
    <row r="38" spans="1:6" x14ac:dyDescent="0.15">
      <c r="A38" s="31"/>
      <c r="B38" s="32"/>
      <c r="C38" s="83"/>
      <c r="D38" s="83"/>
      <c r="E38" s="83"/>
    </row>
    <row r="39" spans="1:6" x14ac:dyDescent="0.15">
      <c r="A39" s="293" t="s">
        <v>211</v>
      </c>
      <c r="B39" s="294"/>
      <c r="C39" s="80">
        <f>+C40+C41</f>
        <v>0</v>
      </c>
      <c r="D39" s="80">
        <f t="shared" ref="D39:E39" si="1">+D40+D41</f>
        <v>0</v>
      </c>
      <c r="E39" s="80">
        <f t="shared" si="1"/>
        <v>0</v>
      </c>
    </row>
    <row r="40" spans="1:6" ht="28.5" customHeight="1" x14ac:dyDescent="0.15">
      <c r="A40" s="277" t="s">
        <v>212</v>
      </c>
      <c r="B40" s="278"/>
      <c r="C40" s="83"/>
      <c r="D40" s="83"/>
      <c r="E40" s="83"/>
    </row>
    <row r="41" spans="1:6" ht="31.7" customHeight="1" x14ac:dyDescent="0.15">
      <c r="A41" s="277" t="s">
        <v>213</v>
      </c>
      <c r="B41" s="278"/>
      <c r="C41" s="83"/>
      <c r="D41" s="83"/>
      <c r="E41" s="83"/>
    </row>
    <row r="42" spans="1:6" x14ac:dyDescent="0.15">
      <c r="A42" s="293" t="s">
        <v>214</v>
      </c>
      <c r="B42" s="294"/>
      <c r="C42" s="80">
        <f>+C43+C44</f>
        <v>0</v>
      </c>
      <c r="D42" s="80">
        <f t="shared" ref="D42:E42" si="2">+D43+D44</f>
        <v>0</v>
      </c>
      <c r="E42" s="80">
        <f t="shared" si="2"/>
        <v>0</v>
      </c>
    </row>
    <row r="43" spans="1:6" ht="26.45" customHeight="1" x14ac:dyDescent="0.15">
      <c r="A43" s="277" t="s">
        <v>215</v>
      </c>
      <c r="B43" s="278"/>
      <c r="C43" s="83"/>
      <c r="D43" s="83"/>
      <c r="E43" s="83"/>
    </row>
    <row r="44" spans="1:6" ht="21.2" customHeight="1" x14ac:dyDescent="0.15">
      <c r="A44" s="277" t="s">
        <v>216</v>
      </c>
      <c r="B44" s="278"/>
      <c r="C44" s="83"/>
      <c r="D44" s="83"/>
      <c r="E44" s="83"/>
    </row>
    <row r="45" spans="1:6" ht="10.5" customHeight="1" x14ac:dyDescent="0.15">
      <c r="A45" s="176" t="s">
        <v>217</v>
      </c>
      <c r="B45" s="33"/>
      <c r="C45" s="289">
        <f>+C39-C42</f>
        <v>0</v>
      </c>
      <c r="D45" s="289">
        <f>+D39-D42</f>
        <v>0</v>
      </c>
      <c r="E45" s="289">
        <f>+E39-E42</f>
        <v>0</v>
      </c>
    </row>
    <row r="46" spans="1:6" ht="11.25" customHeight="1" thickBot="1" x14ac:dyDescent="0.2">
      <c r="A46" s="177"/>
      <c r="B46" s="34"/>
      <c r="C46" s="290"/>
      <c r="D46" s="290"/>
      <c r="E46" s="290"/>
    </row>
    <row r="47" spans="1:6" ht="11.25" thickBot="1" x14ac:dyDescent="0.2">
      <c r="A47" s="24"/>
      <c r="C47" s="78"/>
      <c r="D47" s="78"/>
      <c r="E47" s="78"/>
    </row>
    <row r="48" spans="1:6" x14ac:dyDescent="0.15">
      <c r="A48" s="271" t="s">
        <v>203</v>
      </c>
      <c r="B48" s="272"/>
      <c r="C48" s="81" t="s">
        <v>186</v>
      </c>
      <c r="D48" s="279" t="s">
        <v>188</v>
      </c>
      <c r="E48" s="81" t="s">
        <v>189</v>
      </c>
    </row>
    <row r="49" spans="1:11" ht="11.25" thickBot="1" x14ac:dyDescent="0.2">
      <c r="A49" s="273"/>
      <c r="B49" s="274"/>
      <c r="C49" s="82" t="s">
        <v>438</v>
      </c>
      <c r="D49" s="280"/>
      <c r="E49" s="82" t="s">
        <v>205</v>
      </c>
    </row>
    <row r="50" spans="1:11" s="92" customFormat="1" x14ac:dyDescent="0.15">
      <c r="A50" s="291"/>
      <c r="B50" s="292"/>
      <c r="C50" s="114"/>
      <c r="D50" s="114"/>
      <c r="E50" s="114"/>
      <c r="G50" s="1"/>
      <c r="H50" s="1"/>
      <c r="I50" s="1"/>
      <c r="J50" s="1"/>
      <c r="K50" s="1"/>
    </row>
    <row r="51" spans="1:11" x14ac:dyDescent="0.15">
      <c r="A51" s="31" t="s">
        <v>218</v>
      </c>
      <c r="B51" s="32"/>
      <c r="C51" s="186">
        <v>34121343</v>
      </c>
      <c r="D51" s="186">
        <f>+D10</f>
        <v>22568642.920000002</v>
      </c>
      <c r="E51" s="186">
        <f>+E10</f>
        <v>22568642.920000002</v>
      </c>
      <c r="F51" s="92"/>
    </row>
    <row r="52" spans="1:11" ht="30.75" customHeight="1" x14ac:dyDescent="0.15">
      <c r="A52" s="277" t="s">
        <v>219</v>
      </c>
      <c r="B52" s="278"/>
      <c r="C52" s="189">
        <f>+C53-C54</f>
        <v>0</v>
      </c>
      <c r="D52" s="189">
        <f>+D53-D54</f>
        <v>0</v>
      </c>
      <c r="E52" s="189">
        <f>+E53-E54</f>
        <v>0</v>
      </c>
      <c r="F52" s="92"/>
    </row>
    <row r="53" spans="1:11" ht="27" customHeight="1" x14ac:dyDescent="0.15">
      <c r="A53" s="277" t="s">
        <v>212</v>
      </c>
      <c r="B53" s="278"/>
      <c r="C53" s="190"/>
      <c r="D53" s="190"/>
      <c r="E53" s="190"/>
    </row>
    <row r="54" spans="1:11" ht="29.25" customHeight="1" x14ac:dyDescent="0.15">
      <c r="A54" s="277" t="s">
        <v>215</v>
      </c>
      <c r="B54" s="278"/>
      <c r="C54" s="190"/>
      <c r="D54" s="190"/>
      <c r="E54" s="190"/>
    </row>
    <row r="55" spans="1:11" x14ac:dyDescent="0.15">
      <c r="A55" s="31"/>
      <c r="B55" s="32"/>
      <c r="C55" s="190"/>
      <c r="D55" s="190"/>
      <c r="E55" s="190"/>
    </row>
    <row r="56" spans="1:11" ht="29.25" customHeight="1" x14ac:dyDescent="0.15">
      <c r="A56" s="277" t="s">
        <v>195</v>
      </c>
      <c r="B56" s="278"/>
      <c r="C56" s="186">
        <v>34121343</v>
      </c>
      <c r="D56" s="186">
        <v>15216538.279999999</v>
      </c>
      <c r="E56" s="186">
        <v>15095135.84</v>
      </c>
      <c r="F56" s="78"/>
    </row>
    <row r="57" spans="1:11" x14ac:dyDescent="0.15">
      <c r="A57" s="31"/>
      <c r="B57" s="32"/>
      <c r="C57" s="190"/>
      <c r="D57" s="190"/>
      <c r="E57" s="190"/>
    </row>
    <row r="58" spans="1:11" ht="22.7" customHeight="1" x14ac:dyDescent="0.15">
      <c r="A58" s="277" t="s">
        <v>198</v>
      </c>
      <c r="B58" s="278"/>
      <c r="C58" s="190">
        <v>0</v>
      </c>
      <c r="D58" s="190">
        <v>0</v>
      </c>
      <c r="E58" s="190">
        <v>0</v>
      </c>
    </row>
    <row r="59" spans="1:11" x14ac:dyDescent="0.15">
      <c r="A59" s="31"/>
      <c r="B59" s="32"/>
      <c r="C59" s="190"/>
      <c r="D59" s="190"/>
      <c r="E59" s="190"/>
    </row>
    <row r="60" spans="1:11" ht="28.5" customHeight="1" x14ac:dyDescent="0.15">
      <c r="A60" s="295" t="s">
        <v>220</v>
      </c>
      <c r="B60" s="296"/>
      <c r="C60" s="191">
        <f>+C51+C52-C56+C58</f>
        <v>0</v>
      </c>
      <c r="D60" s="191">
        <f>+D51+D52-D56+D58</f>
        <v>7352104.6400000025</v>
      </c>
      <c r="E60" s="191">
        <f>+E51+E52-E56+E58</f>
        <v>7473507.0800000019</v>
      </c>
    </row>
    <row r="61" spans="1:11" ht="39.200000000000003" customHeight="1" x14ac:dyDescent="0.15">
      <c r="A61" s="295" t="s">
        <v>221</v>
      </c>
      <c r="B61" s="296"/>
      <c r="C61" s="191">
        <f>+C60-C52</f>
        <v>0</v>
      </c>
      <c r="D61" s="191">
        <f>+D60-D52</f>
        <v>7352104.6400000025</v>
      </c>
      <c r="E61" s="191">
        <f>+E60-E52</f>
        <v>7473507.0800000019</v>
      </c>
    </row>
    <row r="62" spans="1:11" ht="11.25" thickBot="1" x14ac:dyDescent="0.2">
      <c r="A62" s="35"/>
      <c r="B62" s="36"/>
      <c r="C62" s="85"/>
      <c r="D62" s="85"/>
      <c r="E62" s="85"/>
    </row>
    <row r="63" spans="1:11" ht="11.25" thickBot="1" x14ac:dyDescent="0.2">
      <c r="A63" s="178"/>
      <c r="B63" s="179"/>
      <c r="C63" s="180"/>
      <c r="D63" s="180"/>
      <c r="E63" s="180"/>
    </row>
    <row r="64" spans="1:11" x14ac:dyDescent="0.15">
      <c r="A64" s="271" t="s">
        <v>203</v>
      </c>
      <c r="B64" s="272"/>
      <c r="C64" s="287" t="s">
        <v>210</v>
      </c>
      <c r="D64" s="279" t="s">
        <v>188</v>
      </c>
      <c r="E64" s="81" t="s">
        <v>189</v>
      </c>
    </row>
    <row r="65" spans="1:6" ht="11.25" thickBot="1" x14ac:dyDescent="0.2">
      <c r="A65" s="273"/>
      <c r="B65" s="274"/>
      <c r="C65" s="288"/>
      <c r="D65" s="280"/>
      <c r="E65" s="82" t="s">
        <v>205</v>
      </c>
    </row>
    <row r="66" spans="1:6" x14ac:dyDescent="0.15">
      <c r="A66" s="297"/>
      <c r="B66" s="298"/>
      <c r="C66" s="83"/>
      <c r="D66" s="83"/>
      <c r="E66" s="83"/>
    </row>
    <row r="67" spans="1:6" x14ac:dyDescent="0.15">
      <c r="A67" s="277" t="s">
        <v>193</v>
      </c>
      <c r="B67" s="278"/>
      <c r="C67" s="190">
        <v>0</v>
      </c>
      <c r="D67" s="190">
        <v>0</v>
      </c>
      <c r="E67" s="190">
        <v>0</v>
      </c>
    </row>
    <row r="68" spans="1:6" ht="33" customHeight="1" x14ac:dyDescent="0.15">
      <c r="A68" s="277" t="s">
        <v>222</v>
      </c>
      <c r="B68" s="278"/>
      <c r="C68" s="191">
        <f>+C69-C70</f>
        <v>0</v>
      </c>
      <c r="D68" s="191">
        <f t="shared" ref="D68:E68" si="3">+D69-D70</f>
        <v>0</v>
      </c>
      <c r="E68" s="191">
        <f t="shared" si="3"/>
        <v>0</v>
      </c>
    </row>
    <row r="69" spans="1:6" ht="32.25" customHeight="1" x14ac:dyDescent="0.15">
      <c r="A69" s="277" t="s">
        <v>213</v>
      </c>
      <c r="B69" s="278"/>
      <c r="C69" s="190"/>
      <c r="D69" s="190"/>
      <c r="E69" s="190"/>
    </row>
    <row r="70" spans="1:6" ht="21.75" customHeight="1" x14ac:dyDescent="0.15">
      <c r="A70" s="277" t="s">
        <v>216</v>
      </c>
      <c r="B70" s="278"/>
      <c r="C70" s="190"/>
      <c r="D70" s="190"/>
      <c r="E70" s="190"/>
    </row>
    <row r="71" spans="1:6" x14ac:dyDescent="0.15">
      <c r="A71" s="31"/>
      <c r="B71" s="32"/>
      <c r="C71" s="190"/>
      <c r="D71" s="190"/>
      <c r="E71" s="190"/>
    </row>
    <row r="72" spans="1:6" ht="27.75" customHeight="1" x14ac:dyDescent="0.15">
      <c r="A72" s="277" t="s">
        <v>223</v>
      </c>
      <c r="B72" s="278"/>
      <c r="C72" s="190"/>
      <c r="D72" s="190"/>
      <c r="E72" s="192"/>
    </row>
    <row r="73" spans="1:6" x14ac:dyDescent="0.15">
      <c r="A73" s="31"/>
      <c r="B73" s="32"/>
      <c r="C73" s="190"/>
      <c r="D73" s="190"/>
      <c r="E73" s="192"/>
    </row>
    <row r="74" spans="1:6" ht="27" customHeight="1" x14ac:dyDescent="0.15">
      <c r="A74" s="277" t="s">
        <v>199</v>
      </c>
      <c r="B74" s="278"/>
      <c r="C74" s="192"/>
      <c r="D74" s="190"/>
      <c r="E74" s="190"/>
    </row>
    <row r="75" spans="1:6" x14ac:dyDescent="0.15">
      <c r="A75" s="31"/>
      <c r="B75" s="32"/>
      <c r="C75" s="190"/>
      <c r="D75" s="190"/>
      <c r="E75" s="190"/>
    </row>
    <row r="76" spans="1:6" ht="33" customHeight="1" x14ac:dyDescent="0.15">
      <c r="A76" s="295" t="s">
        <v>224</v>
      </c>
      <c r="B76" s="296"/>
      <c r="C76" s="191">
        <f>+C67+C68-C72+C74</f>
        <v>0</v>
      </c>
      <c r="D76" s="191">
        <f t="shared" ref="D76:E76" si="4">+D67+D68-D72+D74</f>
        <v>0</v>
      </c>
      <c r="E76" s="191">
        <f t="shared" si="4"/>
        <v>0</v>
      </c>
    </row>
    <row r="77" spans="1:6" ht="45.75" customHeight="1" x14ac:dyDescent="0.15">
      <c r="A77" s="295" t="s">
        <v>225</v>
      </c>
      <c r="B77" s="296"/>
      <c r="C77" s="299">
        <f>+C76-C68</f>
        <v>0</v>
      </c>
      <c r="D77" s="299">
        <f t="shared" ref="D77:E77" si="5">+D76-D68</f>
        <v>0</v>
      </c>
      <c r="E77" s="299">
        <f t="shared" si="5"/>
        <v>0</v>
      </c>
    </row>
    <row r="78" spans="1:6" ht="11.25" customHeight="1" thickBot="1" x14ac:dyDescent="0.2">
      <c r="A78" s="177"/>
      <c r="B78" s="34"/>
      <c r="C78" s="300"/>
      <c r="D78" s="300"/>
      <c r="E78" s="300"/>
    </row>
    <row r="79" spans="1:6" x14ac:dyDescent="0.15">
      <c r="A79" s="117"/>
      <c r="B79" s="117"/>
      <c r="C79" s="117"/>
      <c r="D79" s="117"/>
      <c r="E79" s="117"/>
      <c r="F79" s="117"/>
    </row>
    <row r="80" spans="1:6" x14ac:dyDescent="0.15">
      <c r="A80" s="117"/>
      <c r="B80" s="117"/>
      <c r="C80" s="117"/>
      <c r="D80" s="117"/>
      <c r="E80" s="117"/>
      <c r="F80" s="117"/>
    </row>
    <row r="81" spans="1:6" x14ac:dyDescent="0.15">
      <c r="A81" s="117"/>
      <c r="B81" s="117"/>
      <c r="C81" s="117"/>
      <c r="D81" s="117"/>
      <c r="E81" s="117"/>
      <c r="F81" s="117"/>
    </row>
    <row r="82" spans="1:6" x14ac:dyDescent="0.15">
      <c r="A82" s="117"/>
      <c r="B82" s="117"/>
      <c r="C82" s="117"/>
      <c r="D82" s="117"/>
      <c r="E82" s="117"/>
      <c r="F82" s="117"/>
    </row>
    <row r="83" spans="1:6" x14ac:dyDescent="0.15">
      <c r="A83" s="117"/>
      <c r="B83" s="117"/>
      <c r="C83" s="117"/>
      <c r="D83" s="117"/>
      <c r="E83" s="117"/>
      <c r="F83" s="117"/>
    </row>
    <row r="84" spans="1:6" x14ac:dyDescent="0.15">
      <c r="A84" s="117"/>
      <c r="B84" s="117"/>
      <c r="C84" s="117"/>
      <c r="D84" s="117"/>
      <c r="E84" s="117"/>
      <c r="F84" s="117"/>
    </row>
    <row r="85" spans="1:6" x14ac:dyDescent="0.15">
      <c r="A85" s="117"/>
      <c r="B85" s="117"/>
      <c r="C85" s="117"/>
      <c r="D85" s="117"/>
      <c r="E85" s="117"/>
      <c r="F85" s="117"/>
    </row>
    <row r="86" spans="1:6" x14ac:dyDescent="0.15">
      <c r="A86" s="117"/>
      <c r="B86" s="117"/>
      <c r="C86" s="117"/>
      <c r="D86" s="117"/>
      <c r="E86" s="117"/>
      <c r="F86" s="117"/>
    </row>
    <row r="87" spans="1:6" x14ac:dyDescent="0.15">
      <c r="A87" s="117"/>
      <c r="B87" s="117"/>
      <c r="C87" s="117"/>
      <c r="D87" s="117"/>
      <c r="E87" s="117"/>
      <c r="F87" s="117"/>
    </row>
    <row r="88" spans="1:6" x14ac:dyDescent="0.15">
      <c r="A88" s="117"/>
      <c r="B88" s="117"/>
      <c r="C88" s="117"/>
      <c r="D88" s="117"/>
      <c r="E88" s="117"/>
      <c r="F88" s="117"/>
    </row>
    <row r="89" spans="1:6" x14ac:dyDescent="0.15">
      <c r="A89" s="117"/>
      <c r="B89" s="117"/>
      <c r="C89" s="117"/>
      <c r="D89" s="117"/>
      <c r="E89" s="117"/>
      <c r="F89" s="117"/>
    </row>
    <row r="90" spans="1:6" x14ac:dyDescent="0.15">
      <c r="A90" s="117"/>
      <c r="B90" s="117"/>
      <c r="C90" s="117"/>
      <c r="D90" s="117"/>
      <c r="E90" s="117"/>
      <c r="F90" s="117"/>
    </row>
    <row r="91" spans="1:6" x14ac:dyDescent="0.15">
      <c r="A91" s="117"/>
      <c r="B91" s="117"/>
      <c r="C91" s="117"/>
      <c r="D91" s="117"/>
      <c r="E91" s="117"/>
      <c r="F91" s="117"/>
    </row>
    <row r="92" spans="1:6" x14ac:dyDescent="0.15">
      <c r="A92" s="117"/>
      <c r="B92" s="117"/>
      <c r="C92" s="117"/>
      <c r="D92" s="117"/>
      <c r="E92" s="117"/>
      <c r="F92" s="117"/>
    </row>
    <row r="93" spans="1:6" x14ac:dyDescent="0.15">
      <c r="A93" s="117"/>
      <c r="B93" s="117"/>
      <c r="C93" s="117"/>
      <c r="D93" s="117"/>
      <c r="E93" s="117"/>
      <c r="F93" s="117"/>
    </row>
  </sheetData>
  <mergeCells count="58">
    <mergeCell ref="E77:E78"/>
    <mergeCell ref="A68:B68"/>
    <mergeCell ref="A69:B69"/>
    <mergeCell ref="A70:B70"/>
    <mergeCell ref="A72:B72"/>
    <mergeCell ref="A74:B74"/>
    <mergeCell ref="A76:B76"/>
    <mergeCell ref="A66:B66"/>
    <mergeCell ref="A77:B77"/>
    <mergeCell ref="C77:C78"/>
    <mergeCell ref="D77:D78"/>
    <mergeCell ref="A67:B67"/>
    <mergeCell ref="A60:B60"/>
    <mergeCell ref="A61:B61"/>
    <mergeCell ref="A64:B65"/>
    <mergeCell ref="C45:C46"/>
    <mergeCell ref="D45:D46"/>
    <mergeCell ref="A52:B52"/>
    <mergeCell ref="A53:B53"/>
    <mergeCell ref="A54:B54"/>
    <mergeCell ref="A56:B56"/>
    <mergeCell ref="A58:B58"/>
    <mergeCell ref="C64:C65"/>
    <mergeCell ref="D64:D65"/>
    <mergeCell ref="E45:E46"/>
    <mergeCell ref="A48:B49"/>
    <mergeCell ref="D48:D49"/>
    <mergeCell ref="A50:B50"/>
    <mergeCell ref="A39:B39"/>
    <mergeCell ref="A40:B40"/>
    <mergeCell ref="A41:B41"/>
    <mergeCell ref="A42:B42"/>
    <mergeCell ref="A43:B43"/>
    <mergeCell ref="A44:B44"/>
    <mergeCell ref="D36:D37"/>
    <mergeCell ref="A20:B20"/>
    <mergeCell ref="A22:B22"/>
    <mergeCell ref="A23:B23"/>
    <mergeCell ref="A24:B24"/>
    <mergeCell ref="A27:B27"/>
    <mergeCell ref="A29:B29"/>
    <mergeCell ref="A30:B30"/>
    <mergeCell ref="A31:B31"/>
    <mergeCell ref="A33:B33"/>
    <mergeCell ref="A36:B37"/>
    <mergeCell ref="C36:C37"/>
    <mergeCell ref="A19:B19"/>
    <mergeCell ref="A2:E2"/>
    <mergeCell ref="A3:E3"/>
    <mergeCell ref="A4:E4"/>
    <mergeCell ref="A5:E5"/>
    <mergeCell ref="A6:B7"/>
    <mergeCell ref="D6:D7"/>
    <mergeCell ref="A10:B10"/>
    <mergeCell ref="A11:B11"/>
    <mergeCell ref="A12:B12"/>
    <mergeCell ref="A15:B15"/>
    <mergeCell ref="A16:B16"/>
  </mergeCells>
  <printOptions horizontalCentered="1"/>
  <pageMargins left="0.59055118110236227" right="0.31496062992125984" top="0.31496062992125984" bottom="0.35433070866141736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K80"/>
  <sheetViews>
    <sheetView showGridLines="0" zoomScale="145" zoomScaleNormal="145" workbookViewId="0">
      <selection activeCell="E88" sqref="E88"/>
    </sheetView>
  </sheetViews>
  <sheetFormatPr baseColWidth="10" defaultColWidth="11.42578125" defaultRowHeight="10.5" x14ac:dyDescent="0.15"/>
  <cols>
    <col min="1" max="2" width="11.42578125" style="1"/>
    <col min="3" max="3" width="19.42578125" style="1" customWidth="1"/>
    <col min="4" max="4" width="15.42578125" style="1" customWidth="1"/>
    <col min="5" max="6" width="13.28515625" style="1" customWidth="1"/>
    <col min="7" max="8" width="13.7109375" style="1" customWidth="1"/>
    <col min="9" max="9" width="15.140625" style="1" customWidth="1"/>
    <col min="10" max="16384" width="11.42578125" style="1"/>
  </cols>
  <sheetData>
    <row r="1" spans="1:11" ht="11.25" thickBot="1" x14ac:dyDescent="0.2"/>
    <row r="2" spans="1:11" x14ac:dyDescent="0.15">
      <c r="A2" s="301" t="s">
        <v>437</v>
      </c>
      <c r="B2" s="302"/>
      <c r="C2" s="302"/>
      <c r="D2" s="302"/>
      <c r="E2" s="302"/>
      <c r="F2" s="302"/>
      <c r="G2" s="302"/>
      <c r="H2" s="302"/>
      <c r="I2" s="303"/>
    </row>
    <row r="3" spans="1:11" x14ac:dyDescent="0.15">
      <c r="A3" s="304" t="s">
        <v>226</v>
      </c>
      <c r="B3" s="305"/>
      <c r="C3" s="305"/>
      <c r="D3" s="305"/>
      <c r="E3" s="305"/>
      <c r="F3" s="305"/>
      <c r="G3" s="305"/>
      <c r="H3" s="305"/>
      <c r="I3" s="306"/>
    </row>
    <row r="4" spans="1:11" x14ac:dyDescent="0.15">
      <c r="A4" s="304" t="s">
        <v>453</v>
      </c>
      <c r="B4" s="305"/>
      <c r="C4" s="305"/>
      <c r="D4" s="305"/>
      <c r="E4" s="305"/>
      <c r="F4" s="305"/>
      <c r="G4" s="305"/>
      <c r="H4" s="305"/>
      <c r="I4" s="306"/>
    </row>
    <row r="5" spans="1:11" ht="11.25" thickBot="1" x14ac:dyDescent="0.2">
      <c r="A5" s="308" t="s">
        <v>1</v>
      </c>
      <c r="B5" s="309"/>
      <c r="C5" s="309"/>
      <c r="D5" s="309"/>
      <c r="E5" s="309"/>
      <c r="F5" s="309"/>
      <c r="G5" s="309"/>
      <c r="H5" s="309"/>
      <c r="I5" s="310"/>
    </row>
    <row r="6" spans="1:11" ht="11.25" thickBot="1" x14ac:dyDescent="0.2">
      <c r="A6" s="311"/>
      <c r="B6" s="312"/>
      <c r="C6" s="313"/>
      <c r="D6" s="260" t="s">
        <v>227</v>
      </c>
      <c r="E6" s="261"/>
      <c r="F6" s="261"/>
      <c r="G6" s="261"/>
      <c r="H6" s="262"/>
      <c r="I6" s="314" t="s">
        <v>228</v>
      </c>
    </row>
    <row r="7" spans="1:11" x14ac:dyDescent="0.15">
      <c r="A7" s="304" t="s">
        <v>203</v>
      </c>
      <c r="B7" s="305"/>
      <c r="C7" s="306"/>
      <c r="D7" s="314" t="s">
        <v>230</v>
      </c>
      <c r="E7" s="275" t="s">
        <v>231</v>
      </c>
      <c r="F7" s="314" t="s">
        <v>232</v>
      </c>
      <c r="G7" s="314" t="s">
        <v>188</v>
      </c>
      <c r="H7" s="314" t="s">
        <v>233</v>
      </c>
      <c r="I7" s="315"/>
    </row>
    <row r="8" spans="1:11" ht="11.25" thickBot="1" x14ac:dyDescent="0.2">
      <c r="A8" s="308" t="s">
        <v>229</v>
      </c>
      <c r="B8" s="309"/>
      <c r="C8" s="310"/>
      <c r="D8" s="316"/>
      <c r="E8" s="276"/>
      <c r="F8" s="316"/>
      <c r="G8" s="316"/>
      <c r="H8" s="316"/>
      <c r="I8" s="316"/>
    </row>
    <row r="9" spans="1:11" x14ac:dyDescent="0.15">
      <c r="A9" s="317"/>
      <c r="B9" s="318"/>
      <c r="C9" s="318"/>
      <c r="D9" s="50"/>
      <c r="E9" s="166"/>
      <c r="F9" s="166"/>
      <c r="G9" s="116"/>
      <c r="H9" s="116"/>
      <c r="I9" s="116"/>
      <c r="J9" s="92"/>
      <c r="K9" s="92"/>
    </row>
    <row r="10" spans="1:11" x14ac:dyDescent="0.15">
      <c r="A10" s="293" t="s">
        <v>234</v>
      </c>
      <c r="B10" s="319"/>
      <c r="C10" s="319"/>
      <c r="D10" s="40"/>
      <c r="E10" s="166"/>
      <c r="F10" s="166"/>
      <c r="G10" s="116"/>
      <c r="H10" s="116"/>
      <c r="I10" s="116"/>
      <c r="J10" s="92"/>
      <c r="K10" s="92"/>
    </row>
    <row r="11" spans="1:11" x14ac:dyDescent="0.15">
      <c r="A11" s="277" t="s">
        <v>235</v>
      </c>
      <c r="B11" s="307"/>
      <c r="C11" s="278"/>
      <c r="D11" s="40"/>
      <c r="E11" s="166"/>
      <c r="F11" s="166"/>
      <c r="G11" s="116"/>
      <c r="H11" s="116"/>
      <c r="I11" s="116"/>
      <c r="J11" s="92"/>
      <c r="K11" s="92"/>
    </row>
    <row r="12" spans="1:11" x14ac:dyDescent="0.15">
      <c r="A12" s="277" t="s">
        <v>236</v>
      </c>
      <c r="B12" s="307"/>
      <c r="C12" s="278"/>
      <c r="D12" s="40"/>
      <c r="E12" s="166"/>
      <c r="F12" s="166"/>
      <c r="G12" s="116"/>
      <c r="H12" s="116"/>
      <c r="I12" s="116"/>
      <c r="J12" s="92"/>
      <c r="K12" s="92"/>
    </row>
    <row r="13" spans="1:11" x14ac:dyDescent="0.15">
      <c r="A13" s="277" t="s">
        <v>237</v>
      </c>
      <c r="B13" s="307"/>
      <c r="C13" s="278"/>
      <c r="D13" s="40"/>
      <c r="E13" s="166"/>
      <c r="F13" s="166"/>
      <c r="G13" s="166"/>
      <c r="H13" s="166"/>
      <c r="I13" s="166"/>
    </row>
    <row r="14" spans="1:11" x14ac:dyDescent="0.15">
      <c r="A14" s="277" t="s">
        <v>238</v>
      </c>
      <c r="B14" s="307"/>
      <c r="C14" s="278"/>
      <c r="D14" s="40"/>
      <c r="E14" s="166"/>
      <c r="F14" s="166"/>
      <c r="G14" s="166"/>
      <c r="H14" s="166"/>
      <c r="I14" s="166"/>
    </row>
    <row r="15" spans="1:11" x14ac:dyDescent="0.15">
      <c r="A15" s="277" t="s">
        <v>239</v>
      </c>
      <c r="B15" s="307"/>
      <c r="C15" s="278"/>
      <c r="D15" s="40"/>
      <c r="E15" s="102">
        <v>151038.92000000001</v>
      </c>
      <c r="F15" s="102">
        <v>151038.92000000001</v>
      </c>
      <c r="G15" s="102">
        <v>151038.92000000001</v>
      </c>
      <c r="H15" s="102">
        <v>151038.92000000001</v>
      </c>
      <c r="I15" s="88">
        <f>+H15-D15</f>
        <v>151038.92000000001</v>
      </c>
    </row>
    <row r="16" spans="1:11" x14ac:dyDescent="0.15">
      <c r="A16" s="277" t="s">
        <v>240</v>
      </c>
      <c r="B16" s="307"/>
      <c r="C16" s="278"/>
      <c r="D16" s="40"/>
      <c r="E16" s="102"/>
      <c r="F16" s="153"/>
      <c r="G16" s="102"/>
      <c r="H16" s="102"/>
      <c r="I16" s="88"/>
    </row>
    <row r="17" spans="1:11" x14ac:dyDescent="0.15">
      <c r="A17" s="277" t="s">
        <v>241</v>
      </c>
      <c r="B17" s="307"/>
      <c r="C17" s="278"/>
      <c r="D17" s="40"/>
      <c r="E17" s="166"/>
      <c r="F17" s="166"/>
      <c r="G17" s="166"/>
      <c r="H17" s="166"/>
      <c r="I17" s="166"/>
    </row>
    <row r="18" spans="1:11" x14ac:dyDescent="0.15">
      <c r="A18" s="277" t="s">
        <v>242</v>
      </c>
      <c r="B18" s="307"/>
      <c r="C18" s="278"/>
      <c r="D18" s="289">
        <f t="shared" ref="D18:H18" si="0">+D20+D21+D22+D23+D24+D25+D26+D27+D28+D29+D30</f>
        <v>0</v>
      </c>
      <c r="E18" s="320">
        <f t="shared" si="0"/>
        <v>0</v>
      </c>
      <c r="F18" s="289">
        <f>+F20+F21+F22+F23+F24+F25+F26+F27+F28+F29+F30</f>
        <v>0</v>
      </c>
      <c r="G18" s="289">
        <f t="shared" si="0"/>
        <v>0</v>
      </c>
      <c r="H18" s="289">
        <f t="shared" si="0"/>
        <v>0</v>
      </c>
      <c r="I18" s="289">
        <f>+I20+I21+I22+I23+I24+I25+I26+I27+I28+I29+I30</f>
        <v>0</v>
      </c>
    </row>
    <row r="19" spans="1:11" x14ac:dyDescent="0.15">
      <c r="A19" s="277" t="s">
        <v>243</v>
      </c>
      <c r="B19" s="307"/>
      <c r="C19" s="278"/>
      <c r="D19" s="289"/>
      <c r="E19" s="320"/>
      <c r="F19" s="289"/>
      <c r="G19" s="289"/>
      <c r="H19" s="289"/>
      <c r="I19" s="289"/>
    </row>
    <row r="20" spans="1:11" x14ac:dyDescent="0.15">
      <c r="A20" s="277" t="s">
        <v>244</v>
      </c>
      <c r="B20" s="307"/>
      <c r="C20" s="278"/>
      <c r="D20" s="87"/>
      <c r="E20" s="115"/>
      <c r="F20" s="88"/>
      <c r="G20" s="88"/>
      <c r="H20" s="88"/>
      <c r="I20" s="88"/>
      <c r="K20" s="78"/>
    </row>
    <row r="21" spans="1:11" ht="10.5" customHeight="1" x14ac:dyDescent="0.15">
      <c r="A21" s="277" t="s">
        <v>245</v>
      </c>
      <c r="B21" s="307"/>
      <c r="C21" s="278"/>
      <c r="D21" s="40"/>
      <c r="E21" s="116"/>
      <c r="F21" s="166"/>
      <c r="G21" s="166"/>
      <c r="H21" s="166"/>
      <c r="I21" s="166"/>
    </row>
    <row r="22" spans="1:11" ht="10.5" customHeight="1" x14ac:dyDescent="0.15">
      <c r="A22" s="277" t="s">
        <v>246</v>
      </c>
      <c r="B22" s="307"/>
      <c r="C22" s="278"/>
      <c r="D22" s="40"/>
      <c r="E22" s="116"/>
      <c r="F22" s="166"/>
      <c r="G22" s="166"/>
      <c r="H22" s="166"/>
      <c r="I22" s="166"/>
    </row>
    <row r="23" spans="1:11" x14ac:dyDescent="0.15">
      <c r="A23" s="277" t="s">
        <v>247</v>
      </c>
      <c r="B23" s="307"/>
      <c r="C23" s="278"/>
      <c r="D23" s="40"/>
      <c r="E23" s="116"/>
      <c r="F23" s="166"/>
      <c r="G23" s="166"/>
      <c r="H23" s="166"/>
      <c r="I23" s="166"/>
    </row>
    <row r="24" spans="1:11" x14ac:dyDescent="0.15">
      <c r="A24" s="277" t="s">
        <v>248</v>
      </c>
      <c r="B24" s="307"/>
      <c r="C24" s="278"/>
      <c r="D24" s="40"/>
      <c r="E24" s="116"/>
      <c r="F24" s="166"/>
      <c r="G24" s="166"/>
      <c r="H24" s="166"/>
      <c r="I24" s="166"/>
    </row>
    <row r="25" spans="1:11" x14ac:dyDescent="0.15">
      <c r="A25" s="277" t="s">
        <v>249</v>
      </c>
      <c r="B25" s="307"/>
      <c r="C25" s="278"/>
      <c r="D25" s="40"/>
      <c r="E25" s="116"/>
      <c r="F25" s="166"/>
      <c r="G25" s="166"/>
      <c r="H25" s="166"/>
      <c r="I25" s="166"/>
    </row>
    <row r="26" spans="1:11" x14ac:dyDescent="0.15">
      <c r="A26" s="277" t="s">
        <v>250</v>
      </c>
      <c r="B26" s="307"/>
      <c r="C26" s="278"/>
      <c r="D26" s="40"/>
      <c r="E26" s="116"/>
      <c r="F26" s="166"/>
      <c r="G26" s="166"/>
      <c r="H26" s="166"/>
      <c r="I26" s="166"/>
    </row>
    <row r="27" spans="1:11" x14ac:dyDescent="0.15">
      <c r="A27" s="277" t="s">
        <v>251</v>
      </c>
      <c r="B27" s="307"/>
      <c r="C27" s="278"/>
      <c r="D27" s="40"/>
      <c r="E27" s="116"/>
      <c r="F27" s="166"/>
      <c r="G27" s="166"/>
      <c r="H27" s="166"/>
      <c r="I27" s="166"/>
    </row>
    <row r="28" spans="1:11" x14ac:dyDescent="0.15">
      <c r="A28" s="277" t="s">
        <v>252</v>
      </c>
      <c r="B28" s="307"/>
      <c r="C28" s="278"/>
      <c r="D28" s="40"/>
      <c r="E28" s="116"/>
      <c r="F28" s="166"/>
      <c r="G28" s="166"/>
      <c r="H28" s="166"/>
      <c r="I28" s="166"/>
    </row>
    <row r="29" spans="1:11" x14ac:dyDescent="0.15">
      <c r="A29" s="277" t="s">
        <v>253</v>
      </c>
      <c r="B29" s="307"/>
      <c r="C29" s="278"/>
      <c r="D29" s="40"/>
      <c r="E29" s="116"/>
      <c r="F29" s="166"/>
      <c r="G29" s="166"/>
      <c r="H29" s="166"/>
      <c r="I29" s="166"/>
    </row>
    <row r="30" spans="1:11" ht="22.7" customHeight="1" x14ac:dyDescent="0.15">
      <c r="A30" s="277" t="s">
        <v>254</v>
      </c>
      <c r="B30" s="307"/>
      <c r="C30" s="278"/>
      <c r="D30" s="51"/>
      <c r="E30" s="116"/>
      <c r="F30" s="166"/>
      <c r="G30" s="166"/>
      <c r="H30" s="166"/>
      <c r="I30" s="166"/>
    </row>
    <row r="31" spans="1:11" x14ac:dyDescent="0.15">
      <c r="A31" s="277" t="s">
        <v>255</v>
      </c>
      <c r="B31" s="307"/>
      <c r="C31" s="278"/>
      <c r="D31" s="40"/>
      <c r="E31" s="116"/>
      <c r="F31" s="166"/>
      <c r="G31" s="166"/>
      <c r="H31" s="166"/>
      <c r="I31" s="166"/>
    </row>
    <row r="32" spans="1:11" x14ac:dyDescent="0.15">
      <c r="A32" s="277" t="s">
        <v>256</v>
      </c>
      <c r="B32" s="307"/>
      <c r="C32" s="278"/>
      <c r="D32" s="40"/>
      <c r="E32" s="116"/>
      <c r="F32" s="166"/>
      <c r="G32" s="166"/>
      <c r="H32" s="166"/>
      <c r="I32" s="166"/>
    </row>
    <row r="33" spans="1:9" x14ac:dyDescent="0.15">
      <c r="A33" s="277" t="s">
        <v>257</v>
      </c>
      <c r="B33" s="307"/>
      <c r="C33" s="278"/>
      <c r="D33" s="40"/>
      <c r="E33" s="116"/>
      <c r="F33" s="166"/>
      <c r="G33" s="166"/>
      <c r="H33" s="166"/>
      <c r="I33" s="166"/>
    </row>
    <row r="34" spans="1:9" x14ac:dyDescent="0.15">
      <c r="A34" s="277" t="s">
        <v>258</v>
      </c>
      <c r="B34" s="307"/>
      <c r="C34" s="278"/>
      <c r="D34" s="40"/>
      <c r="E34" s="116"/>
      <c r="F34" s="166"/>
      <c r="G34" s="166"/>
      <c r="H34" s="166"/>
      <c r="I34" s="166"/>
    </row>
    <row r="35" spans="1:9" x14ac:dyDescent="0.15">
      <c r="A35" s="277" t="s">
        <v>259</v>
      </c>
      <c r="B35" s="307"/>
      <c r="C35" s="278"/>
      <c r="D35" s="40"/>
      <c r="E35" s="116"/>
      <c r="F35" s="166"/>
      <c r="G35" s="166"/>
      <c r="H35" s="166"/>
      <c r="I35" s="166"/>
    </row>
    <row r="36" spans="1:9" x14ac:dyDescent="0.15">
      <c r="A36" s="277" t="s">
        <v>260</v>
      </c>
      <c r="B36" s="307"/>
      <c r="C36" s="278"/>
      <c r="D36" s="40"/>
      <c r="E36" s="116"/>
      <c r="F36" s="166"/>
      <c r="G36" s="166"/>
      <c r="H36" s="166"/>
      <c r="I36" s="166"/>
    </row>
    <row r="37" spans="1:9" x14ac:dyDescent="0.15">
      <c r="A37" s="277" t="s">
        <v>442</v>
      </c>
      <c r="B37" s="307"/>
      <c r="C37" s="278"/>
      <c r="D37" s="87">
        <v>34121343</v>
      </c>
      <c r="E37" s="115">
        <v>5357084</v>
      </c>
      <c r="F37" s="88">
        <f>+D37+E37</f>
        <v>39478427</v>
      </c>
      <c r="G37" s="88">
        <v>22417604</v>
      </c>
      <c r="H37" s="88">
        <v>22417604</v>
      </c>
      <c r="I37" s="88">
        <f>+H37-D37</f>
        <v>-11703739</v>
      </c>
    </row>
    <row r="38" spans="1:9" x14ac:dyDescent="0.15">
      <c r="A38" s="277" t="s">
        <v>261</v>
      </c>
      <c r="B38" s="307"/>
      <c r="C38" s="278"/>
      <c r="D38" s="40"/>
      <c r="E38" s="141">
        <f>+E39</f>
        <v>0</v>
      </c>
      <c r="F38" s="84">
        <f>+F39</f>
        <v>0</v>
      </c>
      <c r="G38" s="84">
        <f>+G39</f>
        <v>0</v>
      </c>
      <c r="H38" s="84">
        <f>+H39</f>
        <v>0</v>
      </c>
      <c r="I38" s="84">
        <f>+I39</f>
        <v>0</v>
      </c>
    </row>
    <row r="39" spans="1:9" x14ac:dyDescent="0.15">
      <c r="A39" s="277" t="s">
        <v>262</v>
      </c>
      <c r="B39" s="307"/>
      <c r="C39" s="278"/>
      <c r="D39" s="40"/>
      <c r="E39" s="115">
        <v>0</v>
      </c>
      <c r="F39" s="88">
        <f>+D39+E39</f>
        <v>0</v>
      </c>
      <c r="G39" s="115">
        <v>0</v>
      </c>
      <c r="H39" s="115">
        <v>0</v>
      </c>
      <c r="I39" s="88">
        <f>+H39-D39</f>
        <v>0</v>
      </c>
    </row>
    <row r="40" spans="1:9" x14ac:dyDescent="0.15">
      <c r="A40" s="277" t="s">
        <v>263</v>
      </c>
      <c r="B40" s="307"/>
      <c r="C40" s="278"/>
      <c r="D40" s="40"/>
      <c r="E40" s="167">
        <f>+E41+E42</f>
        <v>0</v>
      </c>
      <c r="F40" s="162">
        <f>+F41+F42</f>
        <v>0</v>
      </c>
      <c r="G40" s="162">
        <f>+G41+G42</f>
        <v>0</v>
      </c>
      <c r="H40" s="162">
        <f>+H41+H42</f>
        <v>0</v>
      </c>
      <c r="I40" s="162">
        <f>+I41+I42</f>
        <v>0</v>
      </c>
    </row>
    <row r="41" spans="1:9" x14ac:dyDescent="0.15">
      <c r="A41" s="277" t="s">
        <v>264</v>
      </c>
      <c r="B41" s="307"/>
      <c r="C41" s="278"/>
      <c r="D41" s="40"/>
      <c r="E41" s="116"/>
      <c r="F41" s="166"/>
      <c r="G41" s="166"/>
      <c r="H41" s="166"/>
      <c r="I41" s="166"/>
    </row>
    <row r="42" spans="1:9" x14ac:dyDescent="0.15">
      <c r="A42" s="277" t="s">
        <v>265</v>
      </c>
      <c r="B42" s="307"/>
      <c r="C42" s="278"/>
      <c r="D42" s="40"/>
      <c r="E42" s="115">
        <v>0</v>
      </c>
      <c r="F42" s="88">
        <f>+D42+E42</f>
        <v>0</v>
      </c>
      <c r="G42" s="87">
        <v>0</v>
      </c>
      <c r="H42" s="87">
        <v>0</v>
      </c>
      <c r="I42" s="88">
        <f>+H42-D42</f>
        <v>0</v>
      </c>
    </row>
    <row r="43" spans="1:9" x14ac:dyDescent="0.15">
      <c r="A43" s="37"/>
      <c r="B43" s="164"/>
      <c r="C43" s="164"/>
      <c r="D43" s="40"/>
      <c r="E43" s="116"/>
      <c r="F43" s="166"/>
      <c r="G43" s="166"/>
      <c r="H43" s="166"/>
      <c r="I43" s="166"/>
    </row>
    <row r="44" spans="1:9" x14ac:dyDescent="0.15">
      <c r="A44" s="293" t="s">
        <v>266</v>
      </c>
      <c r="B44" s="319"/>
      <c r="C44" s="319"/>
      <c r="D44" s="289">
        <f t="shared" ref="D44:H44" si="1">+D11+D12+D13+D14+D15+D16+D17+D18+D31+D37+D38+D40</f>
        <v>34121343</v>
      </c>
      <c r="E44" s="289">
        <f t="shared" si="1"/>
        <v>5508122.9199999999</v>
      </c>
      <c r="F44" s="289">
        <f t="shared" si="1"/>
        <v>39629465.920000002</v>
      </c>
      <c r="G44" s="289">
        <f t="shared" si="1"/>
        <v>22568642.920000002</v>
      </c>
      <c r="H44" s="289">
        <f t="shared" si="1"/>
        <v>22568642.920000002</v>
      </c>
      <c r="I44" s="289">
        <f>+I11+I12+I13+I14+I15+I16+I17+I18+I31+I37+I38+I40</f>
        <v>-11552700.08</v>
      </c>
    </row>
    <row r="45" spans="1:9" x14ac:dyDescent="0.15">
      <c r="A45" s="293" t="s">
        <v>267</v>
      </c>
      <c r="B45" s="319"/>
      <c r="C45" s="319"/>
      <c r="D45" s="289"/>
      <c r="E45" s="289"/>
      <c r="F45" s="289"/>
      <c r="G45" s="289"/>
      <c r="H45" s="289"/>
      <c r="I45" s="289"/>
    </row>
    <row r="46" spans="1:9" x14ac:dyDescent="0.15">
      <c r="A46" s="293" t="s">
        <v>268</v>
      </c>
      <c r="B46" s="319"/>
      <c r="C46" s="319"/>
      <c r="D46" s="169"/>
      <c r="E46" s="170"/>
      <c r="F46" s="170"/>
      <c r="G46" s="170"/>
      <c r="H46" s="170"/>
      <c r="I46" s="166"/>
    </row>
    <row r="47" spans="1:9" x14ac:dyDescent="0.15">
      <c r="A47" s="37"/>
      <c r="B47" s="164"/>
      <c r="C47" s="164"/>
      <c r="D47" s="40"/>
      <c r="E47" s="166"/>
      <c r="F47" s="166"/>
      <c r="G47" s="166"/>
      <c r="H47" s="166"/>
      <c r="I47" s="166"/>
    </row>
    <row r="48" spans="1:9" x14ac:dyDescent="0.15">
      <c r="A48" s="293" t="s">
        <v>269</v>
      </c>
      <c r="B48" s="319"/>
      <c r="C48" s="319"/>
      <c r="D48" s="40"/>
      <c r="E48" s="166"/>
      <c r="F48" s="166"/>
      <c r="G48" s="166"/>
      <c r="H48" s="166"/>
      <c r="I48" s="166"/>
    </row>
    <row r="49" spans="1:9" x14ac:dyDescent="0.15">
      <c r="A49" s="277" t="s">
        <v>270</v>
      </c>
      <c r="B49" s="307"/>
      <c r="C49" s="278"/>
      <c r="D49" s="89">
        <f>+D50+D51+D52+D53+D54+D55+D56+D57</f>
        <v>0</v>
      </c>
      <c r="E49" s="89">
        <f t="shared" ref="E49:H49" si="2">+E50+E51+E52+E53+E54+E55+E56+E57</f>
        <v>0</v>
      </c>
      <c r="F49" s="89">
        <f>+F50+F51+F52+F53+F54+F55+F56+F57</f>
        <v>0</v>
      </c>
      <c r="G49" s="89">
        <f t="shared" si="2"/>
        <v>0</v>
      </c>
      <c r="H49" s="89">
        <f t="shared" si="2"/>
        <v>0</v>
      </c>
      <c r="I49" s="89">
        <f>+I50+I51+I52+I53+I54+I55+I56+I57</f>
        <v>0</v>
      </c>
    </row>
    <row r="50" spans="1:9" x14ac:dyDescent="0.15">
      <c r="A50" s="277" t="s">
        <v>271</v>
      </c>
      <c r="B50" s="307"/>
      <c r="C50" s="278"/>
      <c r="D50" s="40"/>
      <c r="E50" s="166"/>
      <c r="F50" s="166"/>
      <c r="G50" s="166"/>
      <c r="H50" s="166"/>
      <c r="I50" s="166"/>
    </row>
    <row r="51" spans="1:9" x14ac:dyDescent="0.15">
      <c r="A51" s="277" t="s">
        <v>272</v>
      </c>
      <c r="B51" s="307"/>
      <c r="C51" s="278"/>
      <c r="D51" s="40"/>
      <c r="E51" s="166"/>
      <c r="F51" s="166"/>
      <c r="G51" s="166"/>
      <c r="H51" s="166"/>
      <c r="I51" s="166"/>
    </row>
    <row r="52" spans="1:9" x14ac:dyDescent="0.15">
      <c r="A52" s="277" t="s">
        <v>273</v>
      </c>
      <c r="B52" s="307"/>
      <c r="C52" s="278"/>
      <c r="D52" s="40"/>
      <c r="E52" s="166"/>
      <c r="F52" s="166"/>
      <c r="G52" s="166"/>
      <c r="H52" s="166"/>
      <c r="I52" s="166"/>
    </row>
    <row r="53" spans="1:9" ht="28.5" customHeight="1" x14ac:dyDescent="0.15">
      <c r="A53" s="277" t="s">
        <v>274</v>
      </c>
      <c r="B53" s="307"/>
      <c r="C53" s="278"/>
      <c r="D53" s="40"/>
      <c r="E53" s="166"/>
      <c r="F53" s="166"/>
      <c r="G53" s="166"/>
      <c r="H53" s="166"/>
      <c r="I53" s="166"/>
    </row>
    <row r="54" spans="1:9" x14ac:dyDescent="0.15">
      <c r="A54" s="168" t="s">
        <v>275</v>
      </c>
      <c r="B54" s="49"/>
      <c r="C54" s="117"/>
      <c r="D54" s="40"/>
      <c r="E54" s="166"/>
      <c r="F54" s="166"/>
      <c r="G54" s="166"/>
      <c r="H54" s="166"/>
      <c r="I54" s="166"/>
    </row>
    <row r="55" spans="1:9" x14ac:dyDescent="0.15">
      <c r="A55" s="181" t="s">
        <v>276</v>
      </c>
      <c r="B55" s="49"/>
      <c r="C55" s="117"/>
      <c r="D55" s="40"/>
      <c r="E55" s="166"/>
      <c r="F55" s="166"/>
      <c r="G55" s="166"/>
      <c r="H55" s="166"/>
      <c r="I55" s="166"/>
    </row>
    <row r="56" spans="1:9" ht="23.25" customHeight="1" x14ac:dyDescent="0.15">
      <c r="A56" s="277" t="s">
        <v>277</v>
      </c>
      <c r="B56" s="307"/>
      <c r="C56" s="278"/>
      <c r="D56" s="40"/>
      <c r="E56" s="166"/>
      <c r="F56" s="166"/>
      <c r="G56" s="166"/>
      <c r="H56" s="166"/>
      <c r="I56" s="166"/>
    </row>
    <row r="57" spans="1:9" ht="24" customHeight="1" x14ac:dyDescent="0.15">
      <c r="A57" s="277" t="s">
        <v>278</v>
      </c>
      <c r="B57" s="307"/>
      <c r="C57" s="278"/>
      <c r="D57" s="40"/>
      <c r="E57" s="166"/>
      <c r="F57" s="166"/>
      <c r="G57" s="166"/>
      <c r="H57" s="166"/>
      <c r="I57" s="166"/>
    </row>
    <row r="58" spans="1:9" x14ac:dyDescent="0.15">
      <c r="A58" s="168" t="s">
        <v>279</v>
      </c>
      <c r="B58" s="49"/>
      <c r="C58" s="117"/>
      <c r="D58" s="40"/>
      <c r="E58" s="166"/>
      <c r="F58" s="166"/>
      <c r="G58" s="166"/>
      <c r="H58" s="166"/>
      <c r="I58" s="166"/>
    </row>
    <row r="59" spans="1:9" x14ac:dyDescent="0.15">
      <c r="A59" s="168" t="s">
        <v>280</v>
      </c>
      <c r="B59" s="49"/>
      <c r="C59" s="117"/>
      <c r="D59" s="40"/>
      <c r="E59" s="166"/>
      <c r="F59" s="166"/>
      <c r="G59" s="166"/>
      <c r="H59" s="166"/>
      <c r="I59" s="166"/>
    </row>
    <row r="60" spans="1:9" x14ac:dyDescent="0.15">
      <c r="A60" s="168" t="s">
        <v>281</v>
      </c>
      <c r="B60" s="49"/>
      <c r="C60" s="117"/>
      <c r="D60" s="40"/>
      <c r="E60" s="166"/>
      <c r="F60" s="166"/>
      <c r="G60" s="166"/>
      <c r="H60" s="166"/>
      <c r="I60" s="166"/>
    </row>
    <row r="61" spans="1:9" x14ac:dyDescent="0.15">
      <c r="A61" s="168" t="s">
        <v>282</v>
      </c>
      <c r="B61" s="49"/>
      <c r="C61" s="117"/>
      <c r="D61" s="40"/>
      <c r="E61" s="166"/>
      <c r="F61" s="166"/>
      <c r="G61" s="166"/>
      <c r="H61" s="166"/>
      <c r="I61" s="166"/>
    </row>
    <row r="62" spans="1:9" x14ac:dyDescent="0.15">
      <c r="A62" s="168" t="s">
        <v>283</v>
      </c>
      <c r="B62" s="49"/>
      <c r="C62" s="117"/>
      <c r="D62" s="40"/>
      <c r="E62" s="166"/>
      <c r="F62" s="166"/>
      <c r="G62" s="166"/>
      <c r="H62" s="166"/>
      <c r="I62" s="166"/>
    </row>
    <row r="63" spans="1:9" x14ac:dyDescent="0.15">
      <c r="A63" s="168" t="s">
        <v>284</v>
      </c>
      <c r="B63" s="49"/>
      <c r="C63" s="117"/>
      <c r="D63" s="40"/>
      <c r="E63" s="166"/>
      <c r="F63" s="166"/>
      <c r="G63" s="166"/>
      <c r="H63" s="166"/>
      <c r="I63" s="166"/>
    </row>
    <row r="64" spans="1:9" ht="27" customHeight="1" x14ac:dyDescent="0.15">
      <c r="A64" s="277" t="s">
        <v>285</v>
      </c>
      <c r="B64" s="307"/>
      <c r="C64" s="278"/>
      <c r="D64" s="40"/>
      <c r="E64" s="166"/>
      <c r="F64" s="166"/>
      <c r="G64" s="166"/>
      <c r="H64" s="166"/>
      <c r="I64" s="166"/>
    </row>
    <row r="65" spans="1:11" x14ac:dyDescent="0.15">
      <c r="A65" s="168" t="s">
        <v>286</v>
      </c>
      <c r="B65" s="49"/>
      <c r="C65" s="117"/>
      <c r="D65" s="40"/>
      <c r="E65" s="166"/>
      <c r="F65" s="166"/>
      <c r="G65" s="166"/>
      <c r="H65" s="166"/>
      <c r="I65" s="166"/>
    </row>
    <row r="66" spans="1:11" ht="21.75" customHeight="1" x14ac:dyDescent="0.15">
      <c r="A66" s="277" t="s">
        <v>287</v>
      </c>
      <c r="B66" s="307"/>
      <c r="C66" s="278"/>
      <c r="D66" s="40"/>
      <c r="E66" s="166"/>
      <c r="F66" s="166"/>
      <c r="G66" s="166"/>
      <c r="H66" s="166"/>
      <c r="I66" s="166"/>
    </row>
    <row r="67" spans="1:11" x14ac:dyDescent="0.15">
      <c r="A67" s="168" t="s">
        <v>288</v>
      </c>
      <c r="B67" s="49"/>
      <c r="C67" s="117"/>
      <c r="D67" s="40"/>
      <c r="E67" s="166"/>
      <c r="F67" s="166"/>
      <c r="G67" s="166"/>
      <c r="H67" s="166"/>
      <c r="I67" s="166"/>
    </row>
    <row r="68" spans="1:11" x14ac:dyDescent="0.15">
      <c r="A68" s="37"/>
      <c r="B68" s="318"/>
      <c r="C68" s="318"/>
      <c r="D68" s="40"/>
      <c r="E68" s="166"/>
      <c r="F68" s="166"/>
      <c r="G68" s="166"/>
      <c r="H68" s="166"/>
      <c r="I68" s="166"/>
    </row>
    <row r="69" spans="1:11" ht="28.5" customHeight="1" x14ac:dyDescent="0.15">
      <c r="A69" s="295" t="s">
        <v>289</v>
      </c>
      <c r="B69" s="324"/>
      <c r="C69" s="296"/>
      <c r="D69" s="75">
        <f>+D49+D58+D63+D66+D67</f>
        <v>0</v>
      </c>
      <c r="E69" s="75">
        <f t="shared" ref="E69:I69" si="3">+E49+E58+E63+E66+E67</f>
        <v>0</v>
      </c>
      <c r="F69" s="75">
        <f t="shared" si="3"/>
        <v>0</v>
      </c>
      <c r="G69" s="75">
        <f t="shared" si="3"/>
        <v>0</v>
      </c>
      <c r="H69" s="75">
        <f t="shared" si="3"/>
        <v>0</v>
      </c>
      <c r="I69" s="75">
        <f t="shared" si="3"/>
        <v>0</v>
      </c>
    </row>
    <row r="70" spans="1:11" x14ac:dyDescent="0.15">
      <c r="A70" s="37"/>
      <c r="B70" s="318"/>
      <c r="C70" s="318"/>
      <c r="D70" s="40"/>
      <c r="E70" s="166"/>
      <c r="F70" s="166"/>
      <c r="G70" s="166"/>
      <c r="H70" s="166"/>
      <c r="I70" s="166"/>
    </row>
    <row r="71" spans="1:11" x14ac:dyDescent="0.15">
      <c r="A71" s="293" t="s">
        <v>290</v>
      </c>
      <c r="B71" s="319"/>
      <c r="C71" s="319"/>
      <c r="D71" s="75">
        <f>+D72</f>
        <v>0</v>
      </c>
      <c r="E71" s="75">
        <f>+E72</f>
        <v>0</v>
      </c>
      <c r="F71" s="75">
        <f t="shared" ref="F71:G71" si="4">+F72</f>
        <v>0</v>
      </c>
      <c r="G71" s="75">
        <f t="shared" si="4"/>
        <v>0</v>
      </c>
      <c r="H71" s="75">
        <f>+H72</f>
        <v>0</v>
      </c>
      <c r="I71" s="75">
        <f>+I72</f>
        <v>0</v>
      </c>
    </row>
    <row r="72" spans="1:11" x14ac:dyDescent="0.15">
      <c r="A72" s="321" t="s">
        <v>291</v>
      </c>
      <c r="B72" s="322"/>
      <c r="C72" s="323"/>
      <c r="D72" s="40">
        <v>0</v>
      </c>
      <c r="E72" s="166">
        <v>0</v>
      </c>
      <c r="F72" s="166">
        <v>0</v>
      </c>
      <c r="G72" s="166">
        <v>0</v>
      </c>
      <c r="H72" s="166">
        <v>0</v>
      </c>
      <c r="I72" s="166">
        <v>0</v>
      </c>
    </row>
    <row r="73" spans="1:11" x14ac:dyDescent="0.15">
      <c r="A73" s="37"/>
      <c r="B73" s="318"/>
      <c r="C73" s="318"/>
      <c r="D73" s="40"/>
      <c r="E73" s="166"/>
      <c r="F73" s="166"/>
      <c r="G73" s="166"/>
      <c r="H73" s="166"/>
      <c r="I73" s="166"/>
    </row>
    <row r="74" spans="1:11" x14ac:dyDescent="0.15">
      <c r="A74" s="293" t="s">
        <v>292</v>
      </c>
      <c r="B74" s="319"/>
      <c r="C74" s="319"/>
      <c r="D74" s="162">
        <f>+D44+D69+D71</f>
        <v>34121343</v>
      </c>
      <c r="E74" s="162">
        <f t="shared" ref="E74:H74" si="5">+E44+E69+E71</f>
        <v>5508122.9199999999</v>
      </c>
      <c r="F74" s="162">
        <f t="shared" si="5"/>
        <v>39629465.920000002</v>
      </c>
      <c r="G74" s="162">
        <f t="shared" si="5"/>
        <v>22568642.920000002</v>
      </c>
      <c r="H74" s="162">
        <f t="shared" si="5"/>
        <v>22568642.920000002</v>
      </c>
      <c r="I74" s="162">
        <f>+I44+I69+I71</f>
        <v>-11552700.08</v>
      </c>
    </row>
    <row r="75" spans="1:11" x14ac:dyDescent="0.15">
      <c r="A75" s="37"/>
      <c r="B75" s="318"/>
      <c r="C75" s="318"/>
      <c r="D75" s="40"/>
      <c r="E75" s="166"/>
      <c r="F75" s="166"/>
      <c r="G75" s="166"/>
      <c r="H75" s="166"/>
      <c r="I75" s="166"/>
      <c r="K75" s="117"/>
    </row>
    <row r="76" spans="1:11" x14ac:dyDescent="0.15">
      <c r="A76" s="165" t="s">
        <v>293</v>
      </c>
      <c r="B76" s="163"/>
      <c r="C76" s="117"/>
      <c r="D76" s="40"/>
      <c r="E76" s="88"/>
      <c r="F76" s="166"/>
      <c r="G76" s="166"/>
      <c r="H76" s="166"/>
      <c r="I76" s="116"/>
      <c r="K76" s="117"/>
    </row>
    <row r="77" spans="1:11" ht="24" customHeight="1" x14ac:dyDescent="0.15">
      <c r="A77" s="263" t="s">
        <v>294</v>
      </c>
      <c r="B77" s="326"/>
      <c r="C77" s="264"/>
      <c r="D77" s="87"/>
      <c r="E77" s="115"/>
      <c r="F77" s="88">
        <f>+D77+E77</f>
        <v>0</v>
      </c>
      <c r="G77" s="88"/>
      <c r="H77" s="88"/>
      <c r="I77" s="88">
        <f>+H77-D77</f>
        <v>0</v>
      </c>
      <c r="K77" s="117"/>
    </row>
    <row r="78" spans="1:11" ht="25.5" customHeight="1" x14ac:dyDescent="0.15">
      <c r="A78" s="263" t="s">
        <v>295</v>
      </c>
      <c r="B78" s="326"/>
      <c r="C78" s="264"/>
      <c r="D78" s="40"/>
      <c r="E78" s="166"/>
      <c r="F78" s="166"/>
      <c r="G78" s="166"/>
      <c r="H78" s="166"/>
      <c r="I78" s="116"/>
      <c r="K78" s="117"/>
    </row>
    <row r="79" spans="1:11" ht="18" customHeight="1" x14ac:dyDescent="0.15">
      <c r="A79" s="295" t="s">
        <v>296</v>
      </c>
      <c r="B79" s="324"/>
      <c r="C79" s="296"/>
      <c r="D79" s="162">
        <f t="shared" ref="D79:H79" si="6">+D77+D78</f>
        <v>0</v>
      </c>
      <c r="E79" s="162">
        <f t="shared" si="6"/>
        <v>0</v>
      </c>
      <c r="F79" s="162">
        <f t="shared" si="6"/>
        <v>0</v>
      </c>
      <c r="G79" s="162">
        <f t="shared" si="6"/>
        <v>0</v>
      </c>
      <c r="H79" s="162">
        <f t="shared" si="6"/>
        <v>0</v>
      </c>
      <c r="I79" s="162">
        <f>+I77+I78</f>
        <v>0</v>
      </c>
      <c r="K79" s="117"/>
    </row>
    <row r="80" spans="1:11" ht="11.25" thickBot="1" x14ac:dyDescent="0.2">
      <c r="A80" s="38"/>
      <c r="B80" s="325"/>
      <c r="C80" s="325"/>
      <c r="D80" s="43"/>
      <c r="E80" s="39"/>
      <c r="F80" s="39"/>
      <c r="G80" s="39"/>
      <c r="H80" s="39"/>
      <c r="I80" s="39"/>
    </row>
  </sheetData>
  <mergeCells count="85">
    <mergeCell ref="B80:C80"/>
    <mergeCell ref="B73:C73"/>
    <mergeCell ref="A74:C74"/>
    <mergeCell ref="B75:C75"/>
    <mergeCell ref="A77:C77"/>
    <mergeCell ref="A78:C78"/>
    <mergeCell ref="A79:C79"/>
    <mergeCell ref="A72:C72"/>
    <mergeCell ref="A51:C51"/>
    <mergeCell ref="A52:C52"/>
    <mergeCell ref="A53:C53"/>
    <mergeCell ref="A56:C56"/>
    <mergeCell ref="A57:C57"/>
    <mergeCell ref="A64:C64"/>
    <mergeCell ref="A66:C66"/>
    <mergeCell ref="B68:C68"/>
    <mergeCell ref="A69:C69"/>
    <mergeCell ref="B70:C70"/>
    <mergeCell ref="A71:C71"/>
    <mergeCell ref="I44:I45"/>
    <mergeCell ref="A45:C45"/>
    <mergeCell ref="A46:C46"/>
    <mergeCell ref="A48:C48"/>
    <mergeCell ref="A49:C49"/>
    <mergeCell ref="G44:G45"/>
    <mergeCell ref="H44:H45"/>
    <mergeCell ref="A50:C50"/>
    <mergeCell ref="A44:C44"/>
    <mergeCell ref="D44:D45"/>
    <mergeCell ref="E44:E45"/>
    <mergeCell ref="F44:F45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0:C10"/>
    <mergeCell ref="A11:C11"/>
    <mergeCell ref="I18:I19"/>
    <mergeCell ref="A13:C13"/>
    <mergeCell ref="A14:C14"/>
    <mergeCell ref="A15:C15"/>
    <mergeCell ref="A16:C16"/>
    <mergeCell ref="A17:C17"/>
    <mergeCell ref="A18:C18"/>
    <mergeCell ref="D18:D19"/>
    <mergeCell ref="E18:E19"/>
    <mergeCell ref="F18:F19"/>
    <mergeCell ref="G18:G19"/>
    <mergeCell ref="H18:H19"/>
    <mergeCell ref="A2:I2"/>
    <mergeCell ref="A3:I3"/>
    <mergeCell ref="A12:C12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</mergeCells>
  <pageMargins left="0.59055118110236227" right="0.31496062992125984" top="0.31496062992125984" bottom="0.35433070866141736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P162"/>
  <sheetViews>
    <sheetView showGridLines="0" zoomScale="130" zoomScaleNormal="130" workbookViewId="0">
      <selection activeCell="F168" sqref="F168"/>
    </sheetView>
  </sheetViews>
  <sheetFormatPr baseColWidth="10" defaultColWidth="11.42578125" defaultRowHeight="10.5" x14ac:dyDescent="0.15"/>
  <cols>
    <col min="1" max="1" width="11.42578125" style="1"/>
    <col min="2" max="2" width="17.7109375" style="1" customWidth="1"/>
    <col min="3" max="3" width="15.7109375" style="1" customWidth="1"/>
    <col min="4" max="4" width="15.42578125" style="1" customWidth="1"/>
    <col min="5" max="5" width="13.5703125" style="1" customWidth="1"/>
    <col min="6" max="7" width="14.140625" style="1" customWidth="1"/>
    <col min="8" max="8" width="15.140625" style="1" customWidth="1"/>
    <col min="9" max="9" width="14.42578125" style="1" customWidth="1"/>
    <col min="10" max="16384" width="11.42578125" style="1"/>
  </cols>
  <sheetData>
    <row r="1" spans="2:16" ht="11.25" thickBot="1" x14ac:dyDescent="0.2"/>
    <row r="2" spans="2:16" s="147" customFormat="1" x14ac:dyDescent="0.15">
      <c r="B2" s="347" t="s">
        <v>437</v>
      </c>
      <c r="C2" s="348"/>
      <c r="D2" s="348"/>
      <c r="E2" s="348"/>
      <c r="F2" s="348"/>
      <c r="G2" s="348"/>
      <c r="H2" s="348"/>
      <c r="I2" s="349"/>
    </row>
    <row r="3" spans="2:16" s="147" customFormat="1" x14ac:dyDescent="0.15">
      <c r="B3" s="337" t="s">
        <v>297</v>
      </c>
      <c r="C3" s="338"/>
      <c r="D3" s="338"/>
      <c r="E3" s="338"/>
      <c r="F3" s="338"/>
      <c r="G3" s="338"/>
      <c r="H3" s="338"/>
      <c r="I3" s="339"/>
    </row>
    <row r="4" spans="2:16" s="147" customFormat="1" x14ac:dyDescent="0.15">
      <c r="B4" s="337" t="s">
        <v>298</v>
      </c>
      <c r="C4" s="338"/>
      <c r="D4" s="338"/>
      <c r="E4" s="338"/>
      <c r="F4" s="338"/>
      <c r="G4" s="338"/>
      <c r="H4" s="338"/>
      <c r="I4" s="339"/>
    </row>
    <row r="5" spans="2:16" s="147" customFormat="1" x14ac:dyDescent="0.15">
      <c r="B5" s="337" t="s">
        <v>453</v>
      </c>
      <c r="C5" s="338"/>
      <c r="D5" s="338"/>
      <c r="E5" s="338"/>
      <c r="F5" s="338"/>
      <c r="G5" s="338"/>
      <c r="H5" s="338"/>
      <c r="I5" s="339"/>
    </row>
    <row r="6" spans="2:16" s="147" customFormat="1" ht="11.25" thickBot="1" x14ac:dyDescent="0.2">
      <c r="B6" s="340"/>
      <c r="C6" s="341"/>
      <c r="D6" s="341"/>
      <c r="E6" s="341"/>
      <c r="F6" s="341"/>
      <c r="G6" s="341"/>
      <c r="H6" s="341"/>
      <c r="I6" s="342"/>
    </row>
    <row r="7" spans="2:16" s="147" customFormat="1" ht="11.25" thickBot="1" x14ac:dyDescent="0.2">
      <c r="B7" s="347" t="s">
        <v>2</v>
      </c>
      <c r="C7" s="350"/>
      <c r="D7" s="352" t="s">
        <v>299</v>
      </c>
      <c r="E7" s="353"/>
      <c r="F7" s="353"/>
      <c r="G7" s="353"/>
      <c r="H7" s="354"/>
      <c r="I7" s="355" t="s">
        <v>300</v>
      </c>
    </row>
    <row r="8" spans="2:16" s="152" customFormat="1" ht="21.75" thickBot="1" x14ac:dyDescent="0.2">
      <c r="B8" s="340"/>
      <c r="C8" s="351"/>
      <c r="D8" s="199" t="s">
        <v>187</v>
      </c>
      <c r="E8" s="199" t="s">
        <v>301</v>
      </c>
      <c r="F8" s="199" t="s">
        <v>302</v>
      </c>
      <c r="G8" s="199" t="s">
        <v>188</v>
      </c>
      <c r="H8" s="199" t="s">
        <v>190</v>
      </c>
      <c r="I8" s="356"/>
      <c r="K8" s="152" t="s">
        <v>438</v>
      </c>
    </row>
    <row r="9" spans="2:16" s="92" customFormat="1" ht="31.7" customHeight="1" x14ac:dyDescent="0.15">
      <c r="B9" s="343" t="s">
        <v>303</v>
      </c>
      <c r="C9" s="344"/>
      <c r="D9" s="211">
        <f t="shared" ref="D9:I9" si="0">+D10+D18+D28+D38+D48+D58+D62+D71+D75</f>
        <v>34121343</v>
      </c>
      <c r="E9" s="211">
        <f t="shared" si="0"/>
        <v>5508122.9200000009</v>
      </c>
      <c r="F9" s="211">
        <f t="shared" si="0"/>
        <v>39629465.920000002</v>
      </c>
      <c r="G9" s="211">
        <f>+G10+G18+G28+G38+G48+G58+G62+G71+G75</f>
        <v>15216538.280000001</v>
      </c>
      <c r="H9" s="211">
        <f t="shared" si="0"/>
        <v>15095135.840000002</v>
      </c>
      <c r="I9" s="211">
        <f t="shared" si="0"/>
        <v>24412927.640000001</v>
      </c>
      <c r="J9" s="207"/>
    </row>
    <row r="10" spans="2:16" ht="27.75" customHeight="1" x14ac:dyDescent="0.15">
      <c r="B10" s="333" t="s">
        <v>304</v>
      </c>
      <c r="C10" s="334"/>
      <c r="D10" s="208">
        <f t="shared" ref="D10:I10" si="1">SUM(D11:D17)</f>
        <v>29758000</v>
      </c>
      <c r="E10" s="208">
        <f t="shared" si="1"/>
        <v>5408732.2800000003</v>
      </c>
      <c r="F10" s="208">
        <f t="shared" si="1"/>
        <v>35166732.280000001</v>
      </c>
      <c r="G10" s="208">
        <f t="shared" si="1"/>
        <v>14000184.110000001</v>
      </c>
      <c r="H10" s="208">
        <f t="shared" si="1"/>
        <v>13948683.070000002</v>
      </c>
      <c r="I10" s="208">
        <f t="shared" si="1"/>
        <v>21166548.170000002</v>
      </c>
      <c r="K10" s="1" t="s">
        <v>438</v>
      </c>
    </row>
    <row r="11" spans="2:16" ht="21.2" customHeight="1" x14ac:dyDescent="0.15">
      <c r="B11" s="333" t="s">
        <v>305</v>
      </c>
      <c r="C11" s="334"/>
      <c r="D11" s="210">
        <v>11343772</v>
      </c>
      <c r="E11" s="190">
        <v>51648.28</v>
      </c>
      <c r="F11" s="190">
        <f>+D11+E11</f>
        <v>11395420.279999999</v>
      </c>
      <c r="G11" s="190">
        <v>4867202.88</v>
      </c>
      <c r="H11" s="190">
        <v>4867202.88</v>
      </c>
      <c r="I11" s="190">
        <f t="shared" ref="I11:I16" si="2">+F11-G11</f>
        <v>6528217.3999999994</v>
      </c>
      <c r="L11" s="94"/>
      <c r="M11" s="94"/>
      <c r="N11" s="94"/>
      <c r="O11" s="94"/>
      <c r="P11" s="94"/>
    </row>
    <row r="12" spans="2:16" ht="25.5" customHeight="1" x14ac:dyDescent="0.15">
      <c r="B12" s="333" t="s">
        <v>306</v>
      </c>
      <c r="C12" s="334"/>
      <c r="D12" s="210">
        <v>216510</v>
      </c>
      <c r="E12" s="190">
        <v>0</v>
      </c>
      <c r="F12" s="190">
        <f t="shared" ref="F12:F17" si="3">+D12+E12</f>
        <v>216510</v>
      </c>
      <c r="G12" s="190">
        <v>69783</v>
      </c>
      <c r="H12" s="190">
        <v>69783</v>
      </c>
      <c r="I12" s="190">
        <f t="shared" si="2"/>
        <v>146727</v>
      </c>
    </row>
    <row r="13" spans="2:16" x14ac:dyDescent="0.15">
      <c r="B13" s="335" t="s">
        <v>307</v>
      </c>
      <c r="C13" s="336"/>
      <c r="D13" s="210">
        <v>9945726</v>
      </c>
      <c r="E13" s="190">
        <v>1894187</v>
      </c>
      <c r="F13" s="190">
        <f t="shared" si="3"/>
        <v>11839913</v>
      </c>
      <c r="G13" s="190">
        <v>4585890.9000000004</v>
      </c>
      <c r="H13" s="190">
        <v>4585890.9000000004</v>
      </c>
      <c r="I13" s="190">
        <f t="shared" si="2"/>
        <v>7254022.0999999996</v>
      </c>
      <c r="L13" s="94"/>
      <c r="M13" s="94"/>
      <c r="N13" s="94"/>
      <c r="O13" s="94"/>
      <c r="P13" s="94"/>
    </row>
    <row r="14" spans="2:16" x14ac:dyDescent="0.15">
      <c r="B14" s="335" t="s">
        <v>308</v>
      </c>
      <c r="C14" s="336"/>
      <c r="D14" s="210">
        <v>1960200</v>
      </c>
      <c r="E14" s="190">
        <v>0</v>
      </c>
      <c r="F14" s="190">
        <f t="shared" si="3"/>
        <v>1960200</v>
      </c>
      <c r="G14" s="190">
        <v>103414.68</v>
      </c>
      <c r="H14" s="190">
        <v>51913.64</v>
      </c>
      <c r="I14" s="190">
        <f t="shared" si="2"/>
        <v>1856785.32</v>
      </c>
    </row>
    <row r="15" spans="2:16" x14ac:dyDescent="0.15">
      <c r="B15" s="335" t="s">
        <v>309</v>
      </c>
      <c r="C15" s="336"/>
      <c r="D15" s="210">
        <v>6291792</v>
      </c>
      <c r="E15" s="190">
        <v>3462897</v>
      </c>
      <c r="F15" s="190">
        <f t="shared" si="3"/>
        <v>9754689</v>
      </c>
      <c r="G15" s="190">
        <v>4373892.6500000004</v>
      </c>
      <c r="H15" s="190">
        <v>4373892.6500000004</v>
      </c>
      <c r="I15" s="190">
        <f t="shared" si="2"/>
        <v>5380796.3499999996</v>
      </c>
      <c r="L15" s="94"/>
      <c r="M15" s="94"/>
      <c r="N15" s="94"/>
      <c r="O15" s="94"/>
      <c r="P15" s="94"/>
    </row>
    <row r="16" spans="2:16" x14ac:dyDescent="0.15">
      <c r="B16" s="335" t="s">
        <v>310</v>
      </c>
      <c r="C16" s="336"/>
      <c r="D16" s="210">
        <v>0</v>
      </c>
      <c r="E16" s="210">
        <v>0</v>
      </c>
      <c r="F16" s="190">
        <f t="shared" si="3"/>
        <v>0</v>
      </c>
      <c r="G16" s="210">
        <v>0</v>
      </c>
      <c r="H16" s="210">
        <v>0</v>
      </c>
      <c r="I16" s="190">
        <f t="shared" si="2"/>
        <v>0</v>
      </c>
    </row>
    <row r="17" spans="2:16" ht="15.75" customHeight="1" x14ac:dyDescent="0.15">
      <c r="B17" s="333" t="s">
        <v>311</v>
      </c>
      <c r="C17" s="334"/>
      <c r="D17" s="210">
        <v>0</v>
      </c>
      <c r="E17" s="210">
        <v>0</v>
      </c>
      <c r="F17" s="190">
        <f t="shared" si="3"/>
        <v>0</v>
      </c>
      <c r="G17" s="210">
        <v>0</v>
      </c>
      <c r="H17" s="210">
        <v>0</v>
      </c>
      <c r="I17" s="190">
        <f t="shared" ref="I17" si="4">+F17-G17</f>
        <v>0</v>
      </c>
    </row>
    <row r="18" spans="2:16" ht="27" customHeight="1" x14ac:dyDescent="0.15">
      <c r="B18" s="333" t="s">
        <v>312</v>
      </c>
      <c r="C18" s="334"/>
      <c r="D18" s="208">
        <f t="shared" ref="D18" si="5">SUM(D19:D27)</f>
        <v>1263343</v>
      </c>
      <c r="E18" s="208">
        <f>SUM(E19:E27)</f>
        <v>0</v>
      </c>
      <c r="F18" s="208">
        <f>SUM(F19:F27)</f>
        <v>1263343</v>
      </c>
      <c r="G18" s="208">
        <f>SUM(G19:G27)</f>
        <v>313542.89999999997</v>
      </c>
      <c r="H18" s="208">
        <f>SUM(H19:H27)</f>
        <v>313542.89999999997</v>
      </c>
      <c r="I18" s="208">
        <f>SUM(I19:I27)</f>
        <v>949800.1</v>
      </c>
      <c r="L18" s="95"/>
      <c r="M18" s="94"/>
      <c r="N18" s="94"/>
      <c r="O18" s="94"/>
      <c r="P18" s="94"/>
    </row>
    <row r="19" spans="2:16" ht="21.2" customHeight="1" x14ac:dyDescent="0.15">
      <c r="B19" s="333" t="s">
        <v>313</v>
      </c>
      <c r="C19" s="334"/>
      <c r="D19" s="210">
        <v>506331</v>
      </c>
      <c r="E19" s="190">
        <v>0</v>
      </c>
      <c r="F19" s="190">
        <f>+D19+E19</f>
        <v>506331</v>
      </c>
      <c r="G19" s="190">
        <v>162085.63</v>
      </c>
      <c r="H19" s="190">
        <v>162085.63</v>
      </c>
      <c r="I19" s="190">
        <f>+F19-G19</f>
        <v>344245.37</v>
      </c>
      <c r="L19" s="94"/>
      <c r="M19" s="94"/>
      <c r="N19" s="94"/>
      <c r="O19" s="94"/>
      <c r="P19" s="94"/>
    </row>
    <row r="20" spans="2:16" x14ac:dyDescent="0.15">
      <c r="B20" s="333" t="s">
        <v>314</v>
      </c>
      <c r="C20" s="334"/>
      <c r="D20" s="210">
        <v>215486</v>
      </c>
      <c r="E20" s="190">
        <v>0</v>
      </c>
      <c r="F20" s="190">
        <f t="shared" ref="F20:F37" si="6">+D20+E20</f>
        <v>215486</v>
      </c>
      <c r="G20" s="190">
        <v>57703.26</v>
      </c>
      <c r="H20" s="190">
        <v>57703.26</v>
      </c>
      <c r="I20" s="190">
        <f>+F20-G20</f>
        <v>157782.74</v>
      </c>
      <c r="L20" s="94"/>
      <c r="M20" s="94"/>
      <c r="N20" s="94"/>
      <c r="O20" s="94"/>
      <c r="P20" s="94"/>
    </row>
    <row r="21" spans="2:16" ht="25.5" customHeight="1" x14ac:dyDescent="0.15">
      <c r="B21" s="333" t="s">
        <v>315</v>
      </c>
      <c r="C21" s="334"/>
      <c r="D21" s="210">
        <v>0</v>
      </c>
      <c r="E21" s="190">
        <v>0</v>
      </c>
      <c r="F21" s="190">
        <f t="shared" si="6"/>
        <v>0</v>
      </c>
      <c r="G21" s="190">
        <v>0</v>
      </c>
      <c r="H21" s="190">
        <v>0</v>
      </c>
      <c r="I21" s="190">
        <f>+F21-G21</f>
        <v>0</v>
      </c>
    </row>
    <row r="22" spans="2:16" ht="23.25" customHeight="1" x14ac:dyDescent="0.15">
      <c r="B22" s="333" t="s">
        <v>316</v>
      </c>
      <c r="C22" s="334"/>
      <c r="D22" s="210">
        <v>5129</v>
      </c>
      <c r="E22" s="190">
        <v>0</v>
      </c>
      <c r="F22" s="190">
        <f t="shared" si="6"/>
        <v>5129</v>
      </c>
      <c r="G22" s="190">
        <v>258</v>
      </c>
      <c r="H22" s="190">
        <v>258</v>
      </c>
      <c r="I22" s="190">
        <f>+F22-G22</f>
        <v>4871</v>
      </c>
      <c r="L22" s="94"/>
      <c r="M22" s="94"/>
      <c r="N22" s="94"/>
      <c r="O22" s="94"/>
      <c r="P22" s="94"/>
    </row>
    <row r="23" spans="2:16" ht="22.7" customHeight="1" x14ac:dyDescent="0.15">
      <c r="B23" s="333" t="s">
        <v>317</v>
      </c>
      <c r="C23" s="334"/>
      <c r="D23" s="210">
        <v>0</v>
      </c>
      <c r="E23" s="190">
        <v>0</v>
      </c>
      <c r="F23" s="190">
        <f t="shared" si="6"/>
        <v>0</v>
      </c>
      <c r="G23" s="190">
        <v>0</v>
      </c>
      <c r="H23" s="190">
        <v>0</v>
      </c>
      <c r="I23" s="190">
        <f t="shared" ref="I23:I82" si="7">+F23-G23</f>
        <v>0</v>
      </c>
    </row>
    <row r="24" spans="2:16" ht="18" customHeight="1" x14ac:dyDescent="0.15">
      <c r="B24" s="333" t="s">
        <v>318</v>
      </c>
      <c r="C24" s="334"/>
      <c r="D24" s="210">
        <v>403172</v>
      </c>
      <c r="E24" s="190">
        <v>0</v>
      </c>
      <c r="F24" s="190">
        <f t="shared" si="6"/>
        <v>403172</v>
      </c>
      <c r="G24" s="190">
        <v>92023.59</v>
      </c>
      <c r="H24" s="190">
        <v>92023.59</v>
      </c>
      <c r="I24" s="190">
        <f t="shared" si="7"/>
        <v>311148.41000000003</v>
      </c>
      <c r="L24" s="94"/>
      <c r="M24" s="94"/>
      <c r="N24" s="94"/>
      <c r="O24" s="94"/>
      <c r="P24" s="94"/>
    </row>
    <row r="25" spans="2:16" ht="22.7" customHeight="1" x14ac:dyDescent="0.15">
      <c r="B25" s="333" t="s">
        <v>319</v>
      </c>
      <c r="C25" s="334"/>
      <c r="D25" s="210">
        <v>101385</v>
      </c>
      <c r="E25" s="190">
        <v>0</v>
      </c>
      <c r="F25" s="190">
        <f t="shared" si="6"/>
        <v>101385</v>
      </c>
      <c r="G25" s="190">
        <v>0</v>
      </c>
      <c r="H25" s="190">
        <v>0</v>
      </c>
      <c r="I25" s="190">
        <f>+F25-G25</f>
        <v>101385</v>
      </c>
      <c r="L25" s="94"/>
      <c r="M25" s="94"/>
      <c r="N25" s="94"/>
      <c r="O25" s="94"/>
      <c r="P25" s="94"/>
    </row>
    <row r="26" spans="2:16" ht="14.25" customHeight="1" x14ac:dyDescent="0.15">
      <c r="B26" s="333" t="s">
        <v>320</v>
      </c>
      <c r="C26" s="334"/>
      <c r="D26" s="210">
        <v>0</v>
      </c>
      <c r="E26" s="210">
        <v>0</v>
      </c>
      <c r="F26" s="190">
        <f t="shared" si="6"/>
        <v>0</v>
      </c>
      <c r="G26" s="190">
        <v>0</v>
      </c>
      <c r="H26" s="190">
        <v>0</v>
      </c>
      <c r="I26" s="190">
        <f>+F26-G26</f>
        <v>0</v>
      </c>
    </row>
    <row r="27" spans="2:16" ht="21.2" customHeight="1" x14ac:dyDescent="0.15">
      <c r="B27" s="333" t="s">
        <v>321</v>
      </c>
      <c r="C27" s="334"/>
      <c r="D27" s="210">
        <v>31840</v>
      </c>
      <c r="E27" s="210">
        <v>0</v>
      </c>
      <c r="F27" s="190">
        <f t="shared" si="6"/>
        <v>31840</v>
      </c>
      <c r="G27" s="190">
        <v>1472.42</v>
      </c>
      <c r="H27" s="190">
        <v>1472.42</v>
      </c>
      <c r="I27" s="190">
        <f>+F27-G27</f>
        <v>30367.58</v>
      </c>
      <c r="L27" s="94"/>
      <c r="M27" s="94"/>
      <c r="N27" s="94"/>
      <c r="O27" s="94"/>
      <c r="P27" s="94"/>
    </row>
    <row r="28" spans="2:16" x14ac:dyDescent="0.15">
      <c r="B28" s="333" t="s">
        <v>322</v>
      </c>
      <c r="C28" s="334"/>
      <c r="D28" s="208">
        <f t="shared" ref="D28:I28" si="8">SUM(D29:D37)</f>
        <v>2600000</v>
      </c>
      <c r="E28" s="208">
        <f t="shared" si="8"/>
        <v>75744.149999999994</v>
      </c>
      <c r="F28" s="208">
        <f t="shared" si="8"/>
        <v>2675744.15</v>
      </c>
      <c r="G28" s="208">
        <f t="shared" si="8"/>
        <v>902811.27</v>
      </c>
      <c r="H28" s="208">
        <f>SUM(H29:H37)</f>
        <v>832909.87</v>
      </c>
      <c r="I28" s="208">
        <f t="shared" si="8"/>
        <v>1772932.8800000001</v>
      </c>
      <c r="L28" s="95"/>
      <c r="M28" s="94"/>
      <c r="N28" s="94"/>
      <c r="O28" s="94"/>
      <c r="P28" s="94"/>
    </row>
    <row r="29" spans="2:16" x14ac:dyDescent="0.15">
      <c r="B29" s="31" t="s">
        <v>323</v>
      </c>
      <c r="C29" s="197"/>
      <c r="D29" s="210">
        <v>198796</v>
      </c>
      <c r="E29" s="210">
        <v>0</v>
      </c>
      <c r="F29" s="190">
        <f t="shared" si="6"/>
        <v>198796</v>
      </c>
      <c r="G29" s="190">
        <v>67029.5</v>
      </c>
      <c r="H29" s="190">
        <v>66515.100000000006</v>
      </c>
      <c r="I29" s="190">
        <f>+F29-G29</f>
        <v>131766.5</v>
      </c>
      <c r="J29" s="78"/>
      <c r="L29" s="94"/>
      <c r="M29" s="94"/>
      <c r="N29" s="94"/>
      <c r="O29" s="94"/>
      <c r="P29" s="94"/>
    </row>
    <row r="30" spans="2:16" x14ac:dyDescent="0.15">
      <c r="B30" s="31" t="s">
        <v>324</v>
      </c>
      <c r="C30" s="197"/>
      <c r="D30" s="210">
        <v>193210</v>
      </c>
      <c r="E30" s="210">
        <v>-69000</v>
      </c>
      <c r="F30" s="190">
        <f t="shared" si="6"/>
        <v>124210</v>
      </c>
      <c r="G30" s="210">
        <v>25972.400000000001</v>
      </c>
      <c r="H30" s="210">
        <v>25972.400000000001</v>
      </c>
      <c r="I30" s="190">
        <f t="shared" ref="I30:I34" si="9">+F30-G30</f>
        <v>98237.6</v>
      </c>
    </row>
    <row r="31" spans="2:16" ht="23.25" customHeight="1" x14ac:dyDescent="0.15">
      <c r="B31" s="333" t="s">
        <v>325</v>
      </c>
      <c r="C31" s="334"/>
      <c r="D31" s="210">
        <v>490995</v>
      </c>
      <c r="E31" s="210">
        <v>69000</v>
      </c>
      <c r="F31" s="190">
        <f t="shared" si="6"/>
        <v>559995</v>
      </c>
      <c r="G31" s="190">
        <v>183066.66</v>
      </c>
      <c r="H31" s="190">
        <v>183066.66</v>
      </c>
      <c r="I31" s="190">
        <f>+F31-G31</f>
        <v>376928.33999999997</v>
      </c>
      <c r="M31" s="94"/>
      <c r="N31" s="94"/>
      <c r="O31" s="94"/>
      <c r="P31" s="94"/>
    </row>
    <row r="32" spans="2:16" ht="24.75" customHeight="1" x14ac:dyDescent="0.15">
      <c r="B32" s="333" t="s">
        <v>326</v>
      </c>
      <c r="C32" s="334"/>
      <c r="D32" s="210">
        <v>118985</v>
      </c>
      <c r="E32" s="210">
        <v>0</v>
      </c>
      <c r="F32" s="190">
        <f t="shared" si="6"/>
        <v>118985</v>
      </c>
      <c r="G32" s="190">
        <v>9583.2099999999991</v>
      </c>
      <c r="H32" s="190">
        <v>9583.2099999999991</v>
      </c>
      <c r="I32" s="190">
        <f t="shared" si="9"/>
        <v>109401.79000000001</v>
      </c>
      <c r="L32" s="94"/>
      <c r="M32" s="94"/>
      <c r="N32" s="94"/>
      <c r="O32" s="94"/>
      <c r="P32" s="94"/>
    </row>
    <row r="33" spans="2:16" ht="21.75" customHeight="1" x14ac:dyDescent="0.15">
      <c r="B33" s="333" t="s">
        <v>327</v>
      </c>
      <c r="C33" s="334"/>
      <c r="D33" s="210">
        <v>273888</v>
      </c>
      <c r="E33" s="210">
        <v>75744.149999999994</v>
      </c>
      <c r="F33" s="190">
        <f t="shared" si="6"/>
        <v>349632.15</v>
      </c>
      <c r="G33" s="190">
        <v>155982.10999999999</v>
      </c>
      <c r="H33" s="190">
        <v>155982.10999999999</v>
      </c>
      <c r="I33" s="190">
        <f>+F33-G33</f>
        <v>193650.04000000004</v>
      </c>
      <c r="L33" s="94"/>
      <c r="M33" s="94"/>
      <c r="N33" s="94"/>
      <c r="O33" s="94"/>
      <c r="P33" s="94"/>
    </row>
    <row r="34" spans="2:16" ht="21.2" customHeight="1" x14ac:dyDescent="0.15">
      <c r="B34" s="335" t="s">
        <v>328</v>
      </c>
      <c r="C34" s="336"/>
      <c r="D34" s="210">
        <v>12875</v>
      </c>
      <c r="E34" s="210">
        <v>40000</v>
      </c>
      <c r="F34" s="190">
        <f t="shared" si="6"/>
        <v>52875</v>
      </c>
      <c r="G34" s="190">
        <v>52524.160000000003</v>
      </c>
      <c r="H34" s="190">
        <v>52524.160000000003</v>
      </c>
      <c r="I34" s="190">
        <f t="shared" si="9"/>
        <v>350.83999999999651</v>
      </c>
      <c r="M34" s="94"/>
      <c r="N34" s="94"/>
      <c r="O34" s="94"/>
      <c r="P34" s="94"/>
    </row>
    <row r="35" spans="2:16" x14ac:dyDescent="0.15">
      <c r="B35" s="31" t="s">
        <v>329</v>
      </c>
      <c r="C35" s="197"/>
      <c r="D35" s="210">
        <v>287621</v>
      </c>
      <c r="E35" s="210">
        <v>-40000</v>
      </c>
      <c r="F35" s="190">
        <f t="shared" si="6"/>
        <v>247621</v>
      </c>
      <c r="G35" s="190">
        <v>63634.53</v>
      </c>
      <c r="H35" s="190">
        <v>63634.53</v>
      </c>
      <c r="I35" s="190">
        <f>+F35-G35</f>
        <v>183986.47</v>
      </c>
      <c r="L35" s="94"/>
      <c r="M35" s="94"/>
      <c r="N35" s="94"/>
      <c r="O35" s="94"/>
      <c r="P35" s="94"/>
    </row>
    <row r="36" spans="2:16" x14ac:dyDescent="0.15">
      <c r="B36" s="31" t="s">
        <v>330</v>
      </c>
      <c r="C36" s="197"/>
      <c r="D36" s="210">
        <v>100000</v>
      </c>
      <c r="E36" s="210">
        <v>0</v>
      </c>
      <c r="F36" s="190">
        <f t="shared" si="6"/>
        <v>100000</v>
      </c>
      <c r="G36" s="190">
        <v>46546.7</v>
      </c>
      <c r="H36" s="190">
        <v>46546.7</v>
      </c>
      <c r="I36" s="190">
        <f>+F36-G36</f>
        <v>53453.3</v>
      </c>
      <c r="M36" s="94"/>
      <c r="N36" s="94"/>
      <c r="O36" s="94"/>
      <c r="P36" s="94"/>
    </row>
    <row r="37" spans="2:16" x14ac:dyDescent="0.15">
      <c r="B37" s="31" t="s">
        <v>331</v>
      </c>
      <c r="C37" s="197"/>
      <c r="D37" s="210">
        <v>923630</v>
      </c>
      <c r="E37" s="210">
        <v>0</v>
      </c>
      <c r="F37" s="190">
        <f t="shared" si="6"/>
        <v>923630</v>
      </c>
      <c r="G37" s="190">
        <v>298472</v>
      </c>
      <c r="H37" s="190">
        <v>229085</v>
      </c>
      <c r="I37" s="190">
        <f>+F37-G37</f>
        <v>625158</v>
      </c>
      <c r="L37" s="94"/>
      <c r="M37" s="94"/>
      <c r="N37" s="94"/>
      <c r="O37" s="94"/>
      <c r="P37" s="94"/>
    </row>
    <row r="38" spans="2:16" ht="39.200000000000003" customHeight="1" x14ac:dyDescent="0.15">
      <c r="B38" s="333" t="s">
        <v>332</v>
      </c>
      <c r="C38" s="334"/>
      <c r="D38" s="208">
        <f>SUM(D39:D47)</f>
        <v>0</v>
      </c>
      <c r="E38" s="208">
        <f t="shared" ref="E38:I38" si="10">SUM(E39:E47)</f>
        <v>0</v>
      </c>
      <c r="F38" s="208">
        <f t="shared" si="10"/>
        <v>0</v>
      </c>
      <c r="G38" s="208">
        <f t="shared" si="10"/>
        <v>0</v>
      </c>
      <c r="H38" s="208">
        <f t="shared" si="10"/>
        <v>0</v>
      </c>
      <c r="I38" s="208">
        <f t="shared" si="10"/>
        <v>0</v>
      </c>
      <c r="M38" s="78"/>
      <c r="N38" s="78"/>
      <c r="O38" s="78"/>
      <c r="P38" s="78"/>
    </row>
    <row r="39" spans="2:16" ht="21.2" customHeight="1" x14ac:dyDescent="0.15">
      <c r="B39" s="333" t="s">
        <v>333</v>
      </c>
      <c r="C39" s="334"/>
      <c r="D39" s="210">
        <v>0</v>
      </c>
      <c r="E39" s="210">
        <v>0</v>
      </c>
      <c r="F39" s="190">
        <f t="shared" ref="F39:F74" si="11">+D39+E39</f>
        <v>0</v>
      </c>
      <c r="G39" s="210">
        <v>0</v>
      </c>
      <c r="H39" s="210">
        <v>0</v>
      </c>
      <c r="I39" s="190">
        <f t="shared" si="7"/>
        <v>0</v>
      </c>
      <c r="M39" s="78"/>
      <c r="N39" s="94"/>
      <c r="O39" s="78"/>
      <c r="P39" s="78"/>
    </row>
    <row r="40" spans="2:16" x14ac:dyDescent="0.15">
      <c r="B40" s="31" t="s">
        <v>334</v>
      </c>
      <c r="C40" s="197"/>
      <c r="D40" s="210">
        <v>0</v>
      </c>
      <c r="E40" s="210">
        <v>0</v>
      </c>
      <c r="F40" s="190">
        <f t="shared" si="11"/>
        <v>0</v>
      </c>
      <c r="G40" s="210">
        <v>0</v>
      </c>
      <c r="H40" s="210">
        <v>0</v>
      </c>
      <c r="I40" s="190">
        <f t="shared" si="7"/>
        <v>0</v>
      </c>
    </row>
    <row r="41" spans="2:16" x14ac:dyDescent="0.15">
      <c r="B41" s="31" t="s">
        <v>335</v>
      </c>
      <c r="C41" s="197"/>
      <c r="D41" s="210">
        <v>0</v>
      </c>
      <c r="E41" s="210">
        <v>0</v>
      </c>
      <c r="F41" s="190">
        <f t="shared" si="11"/>
        <v>0</v>
      </c>
      <c r="G41" s="210">
        <v>0</v>
      </c>
      <c r="H41" s="210">
        <v>0</v>
      </c>
      <c r="I41" s="190">
        <f t="shared" si="7"/>
        <v>0</v>
      </c>
    </row>
    <row r="42" spans="2:16" x14ac:dyDescent="0.15">
      <c r="B42" s="331" t="s">
        <v>336</v>
      </c>
      <c r="C42" s="332"/>
      <c r="D42" s="210">
        <v>0</v>
      </c>
      <c r="E42" s="210">
        <v>0</v>
      </c>
      <c r="F42" s="190">
        <f t="shared" si="11"/>
        <v>0</v>
      </c>
      <c r="G42" s="210">
        <v>0</v>
      </c>
      <c r="H42" s="210">
        <v>0</v>
      </c>
      <c r="I42" s="190">
        <f t="shared" si="7"/>
        <v>0</v>
      </c>
    </row>
    <row r="43" spans="2:16" x14ac:dyDescent="0.15">
      <c r="B43" s="31" t="s">
        <v>337</v>
      </c>
      <c r="C43" s="197"/>
      <c r="D43" s="210">
        <v>0</v>
      </c>
      <c r="E43" s="210">
        <v>0</v>
      </c>
      <c r="F43" s="190">
        <f t="shared" si="11"/>
        <v>0</v>
      </c>
      <c r="G43" s="210">
        <v>0</v>
      </c>
      <c r="H43" s="210">
        <v>0</v>
      </c>
      <c r="I43" s="190">
        <f t="shared" si="7"/>
        <v>0</v>
      </c>
    </row>
    <row r="44" spans="2:16" ht="23.25" customHeight="1" x14ac:dyDescent="0.15">
      <c r="B44" s="333" t="s">
        <v>338</v>
      </c>
      <c r="C44" s="334"/>
      <c r="D44" s="210">
        <v>0</v>
      </c>
      <c r="E44" s="210">
        <v>0</v>
      </c>
      <c r="F44" s="190">
        <f t="shared" si="11"/>
        <v>0</v>
      </c>
      <c r="G44" s="210">
        <v>0</v>
      </c>
      <c r="H44" s="210">
        <v>0</v>
      </c>
      <c r="I44" s="190">
        <f t="shared" si="7"/>
        <v>0</v>
      </c>
    </row>
    <row r="45" spans="2:16" x14ac:dyDescent="0.15">
      <c r="B45" s="31" t="s">
        <v>339</v>
      </c>
      <c r="C45" s="197"/>
      <c r="D45" s="210">
        <v>0</v>
      </c>
      <c r="E45" s="210">
        <v>0</v>
      </c>
      <c r="F45" s="190">
        <f t="shared" si="11"/>
        <v>0</v>
      </c>
      <c r="G45" s="210">
        <v>0</v>
      </c>
      <c r="H45" s="210">
        <v>0</v>
      </c>
      <c r="I45" s="190">
        <f t="shared" si="7"/>
        <v>0</v>
      </c>
    </row>
    <row r="46" spans="2:16" x14ac:dyDescent="0.15">
      <c r="B46" s="331" t="s">
        <v>340</v>
      </c>
      <c r="C46" s="332"/>
      <c r="D46" s="210">
        <v>0</v>
      </c>
      <c r="E46" s="210">
        <v>0</v>
      </c>
      <c r="F46" s="190">
        <f t="shared" si="11"/>
        <v>0</v>
      </c>
      <c r="G46" s="210">
        <v>0</v>
      </c>
      <c r="H46" s="210">
        <v>0</v>
      </c>
      <c r="I46" s="190">
        <f t="shared" si="7"/>
        <v>0</v>
      </c>
    </row>
    <row r="47" spans="2:16" x14ac:dyDescent="0.15">
      <c r="B47" s="31" t="s">
        <v>341</v>
      </c>
      <c r="C47" s="197"/>
      <c r="D47" s="210">
        <v>0</v>
      </c>
      <c r="E47" s="210">
        <v>0</v>
      </c>
      <c r="F47" s="190">
        <f t="shared" si="11"/>
        <v>0</v>
      </c>
      <c r="G47" s="210">
        <v>0</v>
      </c>
      <c r="H47" s="210">
        <v>0</v>
      </c>
      <c r="I47" s="190">
        <f t="shared" si="7"/>
        <v>0</v>
      </c>
    </row>
    <row r="48" spans="2:16" ht="24.75" customHeight="1" x14ac:dyDescent="0.15">
      <c r="B48" s="333" t="s">
        <v>342</v>
      </c>
      <c r="C48" s="334"/>
      <c r="D48" s="208">
        <f t="shared" ref="D48:H48" si="12">SUM(D49:D57)</f>
        <v>500000</v>
      </c>
      <c r="E48" s="208">
        <f t="shared" si="12"/>
        <v>23646.49</v>
      </c>
      <c r="F48" s="208">
        <f t="shared" si="12"/>
        <v>523646.49</v>
      </c>
      <c r="G48" s="208">
        <f t="shared" si="12"/>
        <v>0</v>
      </c>
      <c r="H48" s="208">
        <f t="shared" si="12"/>
        <v>0</v>
      </c>
      <c r="I48" s="208">
        <f>SUM(I49:I57)</f>
        <v>523646.49</v>
      </c>
      <c r="L48" s="95"/>
      <c r="M48" s="94"/>
      <c r="N48" s="94"/>
      <c r="O48" s="94"/>
      <c r="P48" s="94"/>
    </row>
    <row r="49" spans="2:16" x14ac:dyDescent="0.15">
      <c r="B49" s="31" t="s">
        <v>343</v>
      </c>
      <c r="C49" s="197"/>
      <c r="D49" s="210">
        <v>0</v>
      </c>
      <c r="E49" s="210">
        <v>23646.49</v>
      </c>
      <c r="F49" s="190">
        <f t="shared" ref="F49:F57" si="13">+D49+E49</f>
        <v>23646.49</v>
      </c>
      <c r="G49" s="190">
        <v>0</v>
      </c>
      <c r="H49" s="190">
        <v>0</v>
      </c>
      <c r="I49" s="190">
        <f>+F49-G49</f>
        <v>23646.49</v>
      </c>
      <c r="L49" s="94"/>
      <c r="M49" s="94"/>
      <c r="N49" s="94"/>
      <c r="O49" s="94"/>
      <c r="P49" s="94"/>
    </row>
    <row r="50" spans="2:16" x14ac:dyDescent="0.15">
      <c r="B50" s="31" t="s">
        <v>344</v>
      </c>
      <c r="C50" s="197"/>
      <c r="D50" s="210">
        <v>0</v>
      </c>
      <c r="E50" s="210">
        <v>0</v>
      </c>
      <c r="F50" s="190">
        <f t="shared" si="13"/>
        <v>0</v>
      </c>
      <c r="G50" s="210">
        <v>0</v>
      </c>
      <c r="H50" s="210">
        <v>0</v>
      </c>
      <c r="I50" s="190">
        <f>+F50-G50</f>
        <v>0</v>
      </c>
      <c r="M50" s="94"/>
      <c r="N50" s="94"/>
      <c r="O50" s="94"/>
      <c r="P50" s="94"/>
    </row>
    <row r="51" spans="2:16" ht="27" customHeight="1" x14ac:dyDescent="0.15">
      <c r="B51" s="333" t="s">
        <v>345</v>
      </c>
      <c r="C51" s="334"/>
      <c r="D51" s="210">
        <v>0</v>
      </c>
      <c r="E51" s="210">
        <v>0</v>
      </c>
      <c r="F51" s="190">
        <f t="shared" si="13"/>
        <v>0</v>
      </c>
      <c r="G51" s="190">
        <v>0</v>
      </c>
      <c r="H51" s="190">
        <v>0</v>
      </c>
      <c r="I51" s="190">
        <f>+F51-G51</f>
        <v>0</v>
      </c>
    </row>
    <row r="52" spans="2:16" x14ac:dyDescent="0.15">
      <c r="B52" s="31" t="s">
        <v>346</v>
      </c>
      <c r="C52" s="197"/>
      <c r="D52" s="210">
        <v>500000</v>
      </c>
      <c r="E52" s="210">
        <v>0</v>
      </c>
      <c r="F52" s="190">
        <f t="shared" si="13"/>
        <v>500000</v>
      </c>
      <c r="G52" s="190">
        <v>0</v>
      </c>
      <c r="H52" s="190">
        <v>0</v>
      </c>
      <c r="I52" s="190">
        <f>+F52-G52</f>
        <v>500000</v>
      </c>
      <c r="M52" s="94"/>
      <c r="N52" s="94"/>
      <c r="O52" s="94"/>
      <c r="P52" s="94"/>
    </row>
    <row r="53" spans="2:16" x14ac:dyDescent="0.15">
      <c r="B53" s="31" t="s">
        <v>347</v>
      </c>
      <c r="C53" s="197"/>
      <c r="D53" s="210">
        <v>0</v>
      </c>
      <c r="E53" s="210">
        <v>0</v>
      </c>
      <c r="F53" s="190">
        <f t="shared" si="13"/>
        <v>0</v>
      </c>
      <c r="G53" s="210">
        <v>0</v>
      </c>
      <c r="H53" s="210">
        <v>0</v>
      </c>
      <c r="I53" s="190">
        <f t="shared" si="7"/>
        <v>0</v>
      </c>
    </row>
    <row r="54" spans="2:16" x14ac:dyDescent="0.15">
      <c r="B54" s="31" t="s">
        <v>348</v>
      </c>
      <c r="C54" s="197"/>
      <c r="D54" s="210">
        <v>0</v>
      </c>
      <c r="E54" s="210">
        <v>0</v>
      </c>
      <c r="F54" s="190">
        <f t="shared" si="13"/>
        <v>0</v>
      </c>
      <c r="G54" s="210">
        <v>0</v>
      </c>
      <c r="H54" s="210">
        <v>0</v>
      </c>
      <c r="I54" s="190">
        <f>+F54-G54</f>
        <v>0</v>
      </c>
      <c r="M54" s="94"/>
      <c r="N54" s="94"/>
      <c r="O54" s="94"/>
      <c r="P54" s="94"/>
    </row>
    <row r="55" spans="2:16" x14ac:dyDescent="0.15">
      <c r="B55" s="31" t="s">
        <v>349</v>
      </c>
      <c r="C55" s="197"/>
      <c r="D55" s="210">
        <v>0</v>
      </c>
      <c r="E55" s="210">
        <v>0</v>
      </c>
      <c r="F55" s="190">
        <f t="shared" si="13"/>
        <v>0</v>
      </c>
      <c r="G55" s="210">
        <v>0</v>
      </c>
      <c r="H55" s="210">
        <v>0</v>
      </c>
      <c r="I55" s="190">
        <f>+F55-G55</f>
        <v>0</v>
      </c>
    </row>
    <row r="56" spans="2:16" x14ac:dyDescent="0.15">
      <c r="B56" s="31" t="s">
        <v>350</v>
      </c>
      <c r="C56" s="197"/>
      <c r="D56" s="210">
        <v>0</v>
      </c>
      <c r="E56" s="210">
        <v>0</v>
      </c>
      <c r="F56" s="190">
        <f t="shared" si="13"/>
        <v>0</v>
      </c>
      <c r="G56" s="210">
        <v>0</v>
      </c>
      <c r="H56" s="210">
        <v>0</v>
      </c>
      <c r="I56" s="190">
        <f>+F56-G56</f>
        <v>0</v>
      </c>
    </row>
    <row r="57" spans="2:16" x14ac:dyDescent="0.15">
      <c r="B57" s="31" t="s">
        <v>351</v>
      </c>
      <c r="C57" s="197"/>
      <c r="D57" s="210">
        <v>0</v>
      </c>
      <c r="E57" s="210">
        <v>0</v>
      </c>
      <c r="F57" s="190">
        <f t="shared" si="13"/>
        <v>0</v>
      </c>
      <c r="G57" s="190">
        <v>0</v>
      </c>
      <c r="H57" s="190">
        <v>0</v>
      </c>
      <c r="I57" s="190">
        <f>+F57-G57</f>
        <v>0</v>
      </c>
      <c r="L57" s="94"/>
      <c r="M57" s="94"/>
      <c r="N57" s="94"/>
      <c r="O57" s="94"/>
      <c r="P57" s="94"/>
    </row>
    <row r="58" spans="2:16" x14ac:dyDescent="0.15">
      <c r="B58" s="335" t="s">
        <v>352</v>
      </c>
      <c r="C58" s="336"/>
      <c r="D58" s="208">
        <f>+D59+D60+D61</f>
        <v>0</v>
      </c>
      <c r="E58" s="208">
        <f t="shared" ref="E58:I58" si="14">+E59+E60+E61</f>
        <v>0</v>
      </c>
      <c r="F58" s="208">
        <f t="shared" si="14"/>
        <v>0</v>
      </c>
      <c r="G58" s="208">
        <f t="shared" si="14"/>
        <v>0</v>
      </c>
      <c r="H58" s="208">
        <f t="shared" si="14"/>
        <v>0</v>
      </c>
      <c r="I58" s="208">
        <f t="shared" si="14"/>
        <v>0</v>
      </c>
    </row>
    <row r="59" spans="2:16" x14ac:dyDescent="0.15">
      <c r="B59" s="31" t="s">
        <v>353</v>
      </c>
      <c r="C59" s="197"/>
      <c r="D59" s="210">
        <v>0</v>
      </c>
      <c r="E59" s="190">
        <v>0</v>
      </c>
      <c r="F59" s="190">
        <f t="shared" si="11"/>
        <v>0</v>
      </c>
      <c r="G59" s="190">
        <v>0</v>
      </c>
      <c r="H59" s="190">
        <v>0</v>
      </c>
      <c r="I59" s="190">
        <f t="shared" si="7"/>
        <v>0</v>
      </c>
    </row>
    <row r="60" spans="2:16" x14ac:dyDescent="0.15">
      <c r="B60" s="31" t="s">
        <v>354</v>
      </c>
      <c r="C60" s="197"/>
      <c r="D60" s="210">
        <v>0</v>
      </c>
      <c r="E60" s="190">
        <v>0</v>
      </c>
      <c r="F60" s="190">
        <f t="shared" si="11"/>
        <v>0</v>
      </c>
      <c r="G60" s="190">
        <v>0</v>
      </c>
      <c r="H60" s="190">
        <v>0</v>
      </c>
      <c r="I60" s="190">
        <f t="shared" si="7"/>
        <v>0</v>
      </c>
    </row>
    <row r="61" spans="2:16" ht="19.5" customHeight="1" x14ac:dyDescent="0.15">
      <c r="B61" s="333" t="s">
        <v>355</v>
      </c>
      <c r="C61" s="334"/>
      <c r="D61" s="210">
        <v>0</v>
      </c>
      <c r="E61" s="190">
        <v>0</v>
      </c>
      <c r="F61" s="190">
        <f t="shared" si="11"/>
        <v>0</v>
      </c>
      <c r="G61" s="190">
        <v>0</v>
      </c>
      <c r="H61" s="190">
        <v>0</v>
      </c>
      <c r="I61" s="190">
        <f t="shared" si="7"/>
        <v>0</v>
      </c>
    </row>
    <row r="62" spans="2:16" ht="30.75" customHeight="1" x14ac:dyDescent="0.15">
      <c r="B62" s="333" t="s">
        <v>356</v>
      </c>
      <c r="C62" s="334"/>
      <c r="D62" s="208">
        <f>SUM(D63:D70)</f>
        <v>0</v>
      </c>
      <c r="E62" s="208">
        <f>SUM(E63:E70)</f>
        <v>0</v>
      </c>
      <c r="F62" s="208">
        <f>SUM(F63:F70)</f>
        <v>0</v>
      </c>
      <c r="G62" s="208">
        <f t="shared" ref="G62:I62" si="15">SUM(G63:G70)</f>
        <v>0</v>
      </c>
      <c r="H62" s="208">
        <f t="shared" si="15"/>
        <v>0</v>
      </c>
      <c r="I62" s="208">
        <f t="shared" si="15"/>
        <v>0</v>
      </c>
    </row>
    <row r="63" spans="2:16" ht="31.7" customHeight="1" x14ac:dyDescent="0.15">
      <c r="B63" s="333" t="s">
        <v>357</v>
      </c>
      <c r="C63" s="334"/>
      <c r="D63" s="210">
        <v>0</v>
      </c>
      <c r="E63" s="190">
        <v>0</v>
      </c>
      <c r="F63" s="190">
        <f t="shared" si="11"/>
        <v>0</v>
      </c>
      <c r="G63" s="190">
        <v>0</v>
      </c>
      <c r="H63" s="190">
        <v>0</v>
      </c>
      <c r="I63" s="190">
        <f t="shared" si="7"/>
        <v>0</v>
      </c>
    </row>
    <row r="64" spans="2:16" x14ac:dyDescent="0.15">
      <c r="B64" s="31" t="s">
        <v>358</v>
      </c>
      <c r="C64" s="197"/>
      <c r="D64" s="210">
        <v>0</v>
      </c>
      <c r="E64" s="190">
        <v>0</v>
      </c>
      <c r="F64" s="190">
        <f t="shared" si="11"/>
        <v>0</v>
      </c>
      <c r="G64" s="190">
        <v>0</v>
      </c>
      <c r="H64" s="190">
        <v>0</v>
      </c>
      <c r="I64" s="190">
        <f t="shared" si="7"/>
        <v>0</v>
      </c>
    </row>
    <row r="65" spans="2:9" x14ac:dyDescent="0.15">
      <c r="B65" s="31" t="s">
        <v>359</v>
      </c>
      <c r="C65" s="197"/>
      <c r="D65" s="210">
        <v>0</v>
      </c>
      <c r="E65" s="190">
        <v>0</v>
      </c>
      <c r="F65" s="190">
        <f t="shared" si="11"/>
        <v>0</v>
      </c>
      <c r="G65" s="190">
        <v>0</v>
      </c>
      <c r="H65" s="190">
        <v>0</v>
      </c>
      <c r="I65" s="190">
        <f t="shared" si="7"/>
        <v>0</v>
      </c>
    </row>
    <row r="66" spans="2:9" x14ac:dyDescent="0.15">
      <c r="B66" s="31" t="s">
        <v>360</v>
      </c>
      <c r="C66" s="197"/>
      <c r="D66" s="210">
        <v>0</v>
      </c>
      <c r="E66" s="190">
        <v>0</v>
      </c>
      <c r="F66" s="190">
        <f t="shared" si="11"/>
        <v>0</v>
      </c>
      <c r="G66" s="190">
        <v>0</v>
      </c>
      <c r="H66" s="190">
        <v>0</v>
      </c>
      <c r="I66" s="190">
        <f t="shared" si="7"/>
        <v>0</v>
      </c>
    </row>
    <row r="67" spans="2:9" ht="27" customHeight="1" x14ac:dyDescent="0.15">
      <c r="B67" s="333" t="s">
        <v>361</v>
      </c>
      <c r="C67" s="334"/>
      <c r="D67" s="210">
        <v>0</v>
      </c>
      <c r="E67" s="190">
        <v>0</v>
      </c>
      <c r="F67" s="190">
        <f t="shared" si="11"/>
        <v>0</v>
      </c>
      <c r="G67" s="190">
        <v>0</v>
      </c>
      <c r="H67" s="190">
        <v>0</v>
      </c>
      <c r="I67" s="190">
        <f t="shared" si="7"/>
        <v>0</v>
      </c>
    </row>
    <row r="68" spans="2:9" x14ac:dyDescent="0.15">
      <c r="B68" s="31" t="s">
        <v>362</v>
      </c>
      <c r="C68" s="197"/>
      <c r="D68" s="210">
        <v>0</v>
      </c>
      <c r="E68" s="190">
        <v>0</v>
      </c>
      <c r="F68" s="190">
        <f t="shared" si="11"/>
        <v>0</v>
      </c>
      <c r="G68" s="190">
        <v>0</v>
      </c>
      <c r="H68" s="190">
        <v>0</v>
      </c>
      <c r="I68" s="190">
        <f t="shared" si="7"/>
        <v>0</v>
      </c>
    </row>
    <row r="69" spans="2:9" x14ac:dyDescent="0.15">
      <c r="B69" s="31" t="s">
        <v>363</v>
      </c>
      <c r="C69" s="197"/>
      <c r="D69" s="210">
        <v>0</v>
      </c>
      <c r="E69" s="190">
        <v>0</v>
      </c>
      <c r="F69" s="190">
        <f t="shared" si="11"/>
        <v>0</v>
      </c>
      <c r="G69" s="190">
        <v>0</v>
      </c>
      <c r="H69" s="190">
        <v>0</v>
      </c>
      <c r="I69" s="190">
        <f t="shared" si="7"/>
        <v>0</v>
      </c>
    </row>
    <row r="70" spans="2:9" ht="25.5" customHeight="1" x14ac:dyDescent="0.15">
      <c r="B70" s="333" t="s">
        <v>364</v>
      </c>
      <c r="C70" s="334"/>
      <c r="D70" s="210">
        <v>0</v>
      </c>
      <c r="E70" s="190">
        <v>0</v>
      </c>
      <c r="F70" s="190">
        <f t="shared" si="11"/>
        <v>0</v>
      </c>
      <c r="G70" s="190">
        <v>0</v>
      </c>
      <c r="H70" s="190">
        <v>0</v>
      </c>
      <c r="I70" s="190">
        <f t="shared" si="7"/>
        <v>0</v>
      </c>
    </row>
    <row r="71" spans="2:9" ht="21.75" customHeight="1" x14ac:dyDescent="0.15">
      <c r="B71" s="333" t="s">
        <v>365</v>
      </c>
      <c r="C71" s="334"/>
      <c r="D71" s="208">
        <f>+D72+D73+D74</f>
        <v>0</v>
      </c>
      <c r="E71" s="208">
        <f t="shared" ref="E71:I71" si="16">+E72+E73+E74</f>
        <v>0</v>
      </c>
      <c r="F71" s="208">
        <f t="shared" si="16"/>
        <v>0</v>
      </c>
      <c r="G71" s="208">
        <f t="shared" si="16"/>
        <v>0</v>
      </c>
      <c r="H71" s="208">
        <f t="shared" si="16"/>
        <v>0</v>
      </c>
      <c r="I71" s="208">
        <f t="shared" si="16"/>
        <v>0</v>
      </c>
    </row>
    <row r="72" spans="2:9" x14ac:dyDescent="0.15">
      <c r="B72" s="331" t="s">
        <v>366</v>
      </c>
      <c r="C72" s="332"/>
      <c r="D72" s="210">
        <v>0</v>
      </c>
      <c r="E72" s="190">
        <v>0</v>
      </c>
      <c r="F72" s="190">
        <f t="shared" si="11"/>
        <v>0</v>
      </c>
      <c r="G72" s="190">
        <v>0</v>
      </c>
      <c r="H72" s="190">
        <v>0</v>
      </c>
      <c r="I72" s="190">
        <f t="shared" si="7"/>
        <v>0</v>
      </c>
    </row>
    <row r="73" spans="2:9" x14ac:dyDescent="0.15">
      <c r="B73" s="331" t="s">
        <v>367</v>
      </c>
      <c r="C73" s="332"/>
      <c r="D73" s="210">
        <v>0</v>
      </c>
      <c r="E73" s="190">
        <v>0</v>
      </c>
      <c r="F73" s="190">
        <f t="shared" si="11"/>
        <v>0</v>
      </c>
      <c r="G73" s="190">
        <v>0</v>
      </c>
      <c r="H73" s="190">
        <v>0</v>
      </c>
      <c r="I73" s="190">
        <f t="shared" si="7"/>
        <v>0</v>
      </c>
    </row>
    <row r="74" spans="2:9" x14ac:dyDescent="0.15">
      <c r="B74" s="331" t="s">
        <v>368</v>
      </c>
      <c r="C74" s="332"/>
      <c r="D74" s="210">
        <v>0</v>
      </c>
      <c r="E74" s="190">
        <v>0</v>
      </c>
      <c r="F74" s="190">
        <f t="shared" si="11"/>
        <v>0</v>
      </c>
      <c r="G74" s="190">
        <v>0</v>
      </c>
      <c r="H74" s="190">
        <v>0</v>
      </c>
      <c r="I74" s="190">
        <f t="shared" si="7"/>
        <v>0</v>
      </c>
    </row>
    <row r="75" spans="2:9" x14ac:dyDescent="0.15">
      <c r="B75" s="335" t="s">
        <v>369</v>
      </c>
      <c r="C75" s="336"/>
      <c r="D75" s="208">
        <f>SUM(D76:D82)</f>
        <v>0</v>
      </c>
      <c r="E75" s="208">
        <f t="shared" ref="E75:I75" si="17">SUM(E76:E82)</f>
        <v>0</v>
      </c>
      <c r="F75" s="208">
        <f t="shared" si="17"/>
        <v>0</v>
      </c>
      <c r="G75" s="208">
        <f t="shared" si="17"/>
        <v>0</v>
      </c>
      <c r="H75" s="208">
        <f t="shared" si="17"/>
        <v>0</v>
      </c>
      <c r="I75" s="208">
        <f t="shared" si="17"/>
        <v>0</v>
      </c>
    </row>
    <row r="76" spans="2:9" x14ac:dyDescent="0.15">
      <c r="B76" s="31" t="s">
        <v>370</v>
      </c>
      <c r="C76" s="197"/>
      <c r="D76" s="210">
        <v>0</v>
      </c>
      <c r="E76" s="190">
        <v>0</v>
      </c>
      <c r="F76" s="190">
        <f t="shared" ref="F76:F82" si="18">+D76+E76</f>
        <v>0</v>
      </c>
      <c r="G76" s="190">
        <v>0</v>
      </c>
      <c r="H76" s="190">
        <v>0</v>
      </c>
      <c r="I76" s="190">
        <f t="shared" si="7"/>
        <v>0</v>
      </c>
    </row>
    <row r="77" spans="2:9" x14ac:dyDescent="0.15">
      <c r="B77" s="31" t="s">
        <v>371</v>
      </c>
      <c r="C77" s="197"/>
      <c r="D77" s="210">
        <v>0</v>
      </c>
      <c r="E77" s="190">
        <v>0</v>
      </c>
      <c r="F77" s="190">
        <f t="shared" si="18"/>
        <v>0</v>
      </c>
      <c r="G77" s="190">
        <v>0</v>
      </c>
      <c r="H77" s="190">
        <v>0</v>
      </c>
      <c r="I77" s="190">
        <f t="shared" si="7"/>
        <v>0</v>
      </c>
    </row>
    <row r="78" spans="2:9" x14ac:dyDescent="0.15">
      <c r="B78" s="31" t="s">
        <v>372</v>
      </c>
      <c r="C78" s="197"/>
      <c r="D78" s="210">
        <v>0</v>
      </c>
      <c r="E78" s="190">
        <v>0</v>
      </c>
      <c r="F78" s="190">
        <f t="shared" si="18"/>
        <v>0</v>
      </c>
      <c r="G78" s="190">
        <v>0</v>
      </c>
      <c r="H78" s="190">
        <v>0</v>
      </c>
      <c r="I78" s="190">
        <f t="shared" si="7"/>
        <v>0</v>
      </c>
    </row>
    <row r="79" spans="2:9" x14ac:dyDescent="0.15">
      <c r="B79" s="31" t="s">
        <v>373</v>
      </c>
      <c r="C79" s="197"/>
      <c r="D79" s="210">
        <v>0</v>
      </c>
      <c r="E79" s="190">
        <v>0</v>
      </c>
      <c r="F79" s="190">
        <f t="shared" si="18"/>
        <v>0</v>
      </c>
      <c r="G79" s="190">
        <v>0</v>
      </c>
      <c r="H79" s="190">
        <v>0</v>
      </c>
      <c r="I79" s="190">
        <f t="shared" si="7"/>
        <v>0</v>
      </c>
    </row>
    <row r="80" spans="2:9" x14ac:dyDescent="0.15">
      <c r="B80" s="331" t="s">
        <v>374</v>
      </c>
      <c r="C80" s="332"/>
      <c r="D80" s="210">
        <v>0</v>
      </c>
      <c r="E80" s="190">
        <v>0</v>
      </c>
      <c r="F80" s="190">
        <f t="shared" si="18"/>
        <v>0</v>
      </c>
      <c r="G80" s="190">
        <v>0</v>
      </c>
      <c r="H80" s="190">
        <v>0</v>
      </c>
      <c r="I80" s="190">
        <f t="shared" si="7"/>
        <v>0</v>
      </c>
    </row>
    <row r="81" spans="2:9" x14ac:dyDescent="0.15">
      <c r="B81" s="331" t="s">
        <v>375</v>
      </c>
      <c r="C81" s="332"/>
      <c r="D81" s="210">
        <v>0</v>
      </c>
      <c r="E81" s="190">
        <v>0</v>
      </c>
      <c r="F81" s="190">
        <f t="shared" si="18"/>
        <v>0</v>
      </c>
      <c r="G81" s="190">
        <v>0</v>
      </c>
      <c r="H81" s="190">
        <v>0</v>
      </c>
      <c r="I81" s="190">
        <f t="shared" si="7"/>
        <v>0</v>
      </c>
    </row>
    <row r="82" spans="2:9" ht="20.25" customHeight="1" x14ac:dyDescent="0.15">
      <c r="B82" s="333" t="s">
        <v>376</v>
      </c>
      <c r="C82" s="334"/>
      <c r="D82" s="210">
        <v>0</v>
      </c>
      <c r="E82" s="190">
        <v>0</v>
      </c>
      <c r="F82" s="190">
        <f t="shared" si="18"/>
        <v>0</v>
      </c>
      <c r="G82" s="190">
        <v>0</v>
      </c>
      <c r="H82" s="190">
        <v>0</v>
      </c>
      <c r="I82" s="190">
        <f t="shared" si="7"/>
        <v>0</v>
      </c>
    </row>
    <row r="83" spans="2:9" ht="11.25" thickBot="1" x14ac:dyDescent="0.2">
      <c r="B83" s="327"/>
      <c r="C83" s="328"/>
      <c r="D83" s="209"/>
      <c r="E83" s="212"/>
      <c r="F83" s="212"/>
      <c r="G83" s="212"/>
      <c r="H83" s="212"/>
      <c r="I83" s="212"/>
    </row>
    <row r="84" spans="2:9" s="92" customFormat="1" x14ac:dyDescent="0.15">
      <c r="B84" s="357"/>
      <c r="C84" s="358"/>
      <c r="D84" s="329">
        <f>+D86+D94+D104+D114+D124+D134+D138+D147+D151</f>
        <v>0</v>
      </c>
      <c r="E84" s="329">
        <f t="shared" ref="E84:I84" si="19">+E86+E94+E104+E114+E124+E134+E138+E147+E151</f>
        <v>0</v>
      </c>
      <c r="F84" s="329">
        <f t="shared" si="19"/>
        <v>0</v>
      </c>
      <c r="G84" s="329">
        <f t="shared" si="19"/>
        <v>0</v>
      </c>
      <c r="H84" s="329">
        <f t="shared" si="19"/>
        <v>0</v>
      </c>
      <c r="I84" s="329">
        <f t="shared" si="19"/>
        <v>0</v>
      </c>
    </row>
    <row r="85" spans="2:9" s="92" customFormat="1" ht="24.75" customHeight="1" x14ac:dyDescent="0.15">
      <c r="B85" s="359" t="s">
        <v>377</v>
      </c>
      <c r="C85" s="360"/>
      <c r="D85" s="330"/>
      <c r="E85" s="330"/>
      <c r="F85" s="330"/>
      <c r="G85" s="330"/>
      <c r="H85" s="330"/>
      <c r="I85" s="330"/>
    </row>
    <row r="86" spans="2:9" ht="24" customHeight="1" x14ac:dyDescent="0.15">
      <c r="B86" s="333" t="s">
        <v>304</v>
      </c>
      <c r="C86" s="334"/>
      <c r="D86" s="208">
        <f>SUM(D87:D93)</f>
        <v>0</v>
      </c>
      <c r="E86" s="208">
        <f t="shared" ref="E86:I86" si="20">SUM(E87:E93)</f>
        <v>0</v>
      </c>
      <c r="F86" s="208">
        <f t="shared" si="20"/>
        <v>0</v>
      </c>
      <c r="G86" s="208">
        <f t="shared" si="20"/>
        <v>0</v>
      </c>
      <c r="H86" s="208">
        <f t="shared" si="20"/>
        <v>0</v>
      </c>
      <c r="I86" s="208">
        <f t="shared" si="20"/>
        <v>0</v>
      </c>
    </row>
    <row r="87" spans="2:9" ht="24" customHeight="1" x14ac:dyDescent="0.15">
      <c r="B87" s="333" t="s">
        <v>305</v>
      </c>
      <c r="C87" s="334"/>
      <c r="D87" s="210">
        <v>0</v>
      </c>
      <c r="E87" s="190">
        <v>0</v>
      </c>
      <c r="F87" s="190">
        <f t="shared" ref="F87:F93" si="21">+D87+E87</f>
        <v>0</v>
      </c>
      <c r="G87" s="190">
        <v>0</v>
      </c>
      <c r="H87" s="190">
        <v>0</v>
      </c>
      <c r="I87" s="190">
        <v>0</v>
      </c>
    </row>
    <row r="88" spans="2:9" ht="24" customHeight="1" x14ac:dyDescent="0.15">
      <c r="B88" s="333" t="s">
        <v>306</v>
      </c>
      <c r="C88" s="334"/>
      <c r="D88" s="210">
        <v>0</v>
      </c>
      <c r="E88" s="190">
        <v>0</v>
      </c>
      <c r="F88" s="190">
        <f t="shared" si="21"/>
        <v>0</v>
      </c>
      <c r="G88" s="190">
        <v>0</v>
      </c>
      <c r="H88" s="190">
        <v>0</v>
      </c>
      <c r="I88" s="190">
        <v>0</v>
      </c>
    </row>
    <row r="89" spans="2:9" x14ac:dyDescent="0.15">
      <c r="B89" s="31" t="s">
        <v>307</v>
      </c>
      <c r="C89" s="197"/>
      <c r="D89" s="210">
        <v>0</v>
      </c>
      <c r="E89" s="190">
        <v>0</v>
      </c>
      <c r="F89" s="190">
        <f t="shared" si="21"/>
        <v>0</v>
      </c>
      <c r="G89" s="190">
        <v>0</v>
      </c>
      <c r="H89" s="190">
        <v>0</v>
      </c>
      <c r="I89" s="190">
        <v>0</v>
      </c>
    </row>
    <row r="90" spans="2:9" x14ac:dyDescent="0.15">
      <c r="B90" s="335" t="s">
        <v>308</v>
      </c>
      <c r="C90" s="336"/>
      <c r="D90" s="210">
        <v>0</v>
      </c>
      <c r="E90" s="190">
        <v>0</v>
      </c>
      <c r="F90" s="190">
        <f t="shared" si="21"/>
        <v>0</v>
      </c>
      <c r="G90" s="190">
        <v>0</v>
      </c>
      <c r="H90" s="190">
        <v>0</v>
      </c>
      <c r="I90" s="190">
        <v>0</v>
      </c>
    </row>
    <row r="91" spans="2:9" x14ac:dyDescent="0.15">
      <c r="B91" s="31" t="s">
        <v>309</v>
      </c>
      <c r="C91" s="197"/>
      <c r="D91" s="210">
        <v>0</v>
      </c>
      <c r="E91" s="190">
        <v>0</v>
      </c>
      <c r="F91" s="190">
        <f t="shared" si="21"/>
        <v>0</v>
      </c>
      <c r="G91" s="190">
        <v>0</v>
      </c>
      <c r="H91" s="190">
        <v>0</v>
      </c>
      <c r="I91" s="190">
        <v>0</v>
      </c>
    </row>
    <row r="92" spans="2:9" x14ac:dyDescent="0.15">
      <c r="B92" s="31" t="s">
        <v>310</v>
      </c>
      <c r="C92" s="197"/>
      <c r="D92" s="210">
        <v>0</v>
      </c>
      <c r="E92" s="190">
        <v>0</v>
      </c>
      <c r="F92" s="190">
        <f t="shared" si="21"/>
        <v>0</v>
      </c>
      <c r="G92" s="190">
        <v>0</v>
      </c>
      <c r="H92" s="190">
        <v>0</v>
      </c>
      <c r="I92" s="190">
        <v>0</v>
      </c>
    </row>
    <row r="93" spans="2:9" x14ac:dyDescent="0.15">
      <c r="B93" s="31" t="s">
        <v>311</v>
      </c>
      <c r="C93" s="197"/>
      <c r="D93" s="210">
        <v>0</v>
      </c>
      <c r="E93" s="190">
        <v>0</v>
      </c>
      <c r="F93" s="190">
        <f t="shared" si="21"/>
        <v>0</v>
      </c>
      <c r="G93" s="190">
        <v>0</v>
      </c>
      <c r="H93" s="190">
        <v>0</v>
      </c>
      <c r="I93" s="190">
        <v>0</v>
      </c>
    </row>
    <row r="94" spans="2:9" ht="33" customHeight="1" x14ac:dyDescent="0.15">
      <c r="B94" s="333" t="s">
        <v>312</v>
      </c>
      <c r="C94" s="334"/>
      <c r="D94" s="208">
        <f>SUM(D95:D103)</f>
        <v>0</v>
      </c>
      <c r="E94" s="208">
        <f t="shared" ref="E94:I94" si="22">SUM(E95:E103)</f>
        <v>0</v>
      </c>
      <c r="F94" s="208">
        <f t="shared" si="22"/>
        <v>0</v>
      </c>
      <c r="G94" s="208">
        <f t="shared" si="22"/>
        <v>0</v>
      </c>
      <c r="H94" s="208">
        <f t="shared" si="22"/>
        <v>0</v>
      </c>
      <c r="I94" s="208">
        <f t="shared" si="22"/>
        <v>0</v>
      </c>
    </row>
    <row r="95" spans="2:9" ht="25.5" customHeight="1" x14ac:dyDescent="0.15">
      <c r="B95" s="333" t="s">
        <v>313</v>
      </c>
      <c r="C95" s="334"/>
      <c r="D95" s="210">
        <v>0</v>
      </c>
      <c r="E95" s="190">
        <v>0</v>
      </c>
      <c r="F95" s="190">
        <f t="shared" ref="F95:F103" si="23">+D95+E95</f>
        <v>0</v>
      </c>
      <c r="G95" s="210">
        <v>0</v>
      </c>
      <c r="H95" s="190">
        <v>0</v>
      </c>
      <c r="I95" s="190">
        <v>0</v>
      </c>
    </row>
    <row r="96" spans="2:9" x14ac:dyDescent="0.15">
      <c r="B96" s="31" t="s">
        <v>314</v>
      </c>
      <c r="C96" s="197"/>
      <c r="D96" s="210">
        <v>0</v>
      </c>
      <c r="E96" s="190">
        <v>0</v>
      </c>
      <c r="F96" s="190">
        <f t="shared" si="23"/>
        <v>0</v>
      </c>
      <c r="G96" s="210">
        <v>0</v>
      </c>
      <c r="H96" s="190">
        <v>0</v>
      </c>
      <c r="I96" s="190">
        <v>0</v>
      </c>
    </row>
    <row r="97" spans="2:9" ht="23.25" customHeight="1" x14ac:dyDescent="0.15">
      <c r="B97" s="333" t="s">
        <v>315</v>
      </c>
      <c r="C97" s="334"/>
      <c r="D97" s="210">
        <v>0</v>
      </c>
      <c r="E97" s="190">
        <v>0</v>
      </c>
      <c r="F97" s="190">
        <f t="shared" si="23"/>
        <v>0</v>
      </c>
      <c r="G97" s="210">
        <v>0</v>
      </c>
      <c r="H97" s="190">
        <v>0</v>
      </c>
      <c r="I97" s="190">
        <v>0</v>
      </c>
    </row>
    <row r="98" spans="2:9" ht="23.25" customHeight="1" x14ac:dyDescent="0.15">
      <c r="B98" s="333" t="s">
        <v>316</v>
      </c>
      <c r="C98" s="334"/>
      <c r="D98" s="210">
        <v>0</v>
      </c>
      <c r="E98" s="190">
        <v>0</v>
      </c>
      <c r="F98" s="190">
        <f t="shared" si="23"/>
        <v>0</v>
      </c>
      <c r="G98" s="210">
        <v>0</v>
      </c>
      <c r="H98" s="190">
        <v>0</v>
      </c>
      <c r="I98" s="190">
        <v>0</v>
      </c>
    </row>
    <row r="99" spans="2:9" ht="25.5" customHeight="1" x14ac:dyDescent="0.15">
      <c r="B99" s="333" t="s">
        <v>317</v>
      </c>
      <c r="C99" s="334"/>
      <c r="D99" s="210">
        <v>0</v>
      </c>
      <c r="E99" s="190">
        <v>0</v>
      </c>
      <c r="F99" s="190">
        <f t="shared" si="23"/>
        <v>0</v>
      </c>
      <c r="G99" s="210">
        <v>0</v>
      </c>
      <c r="H99" s="190">
        <v>0</v>
      </c>
      <c r="I99" s="190">
        <v>0</v>
      </c>
    </row>
    <row r="100" spans="2:9" x14ac:dyDescent="0.15">
      <c r="B100" s="31" t="s">
        <v>318</v>
      </c>
      <c r="C100" s="197"/>
      <c r="D100" s="210">
        <v>0</v>
      </c>
      <c r="E100" s="190">
        <v>0</v>
      </c>
      <c r="F100" s="190">
        <f t="shared" si="23"/>
        <v>0</v>
      </c>
      <c r="G100" s="210">
        <v>0</v>
      </c>
      <c r="H100" s="190">
        <v>0</v>
      </c>
      <c r="I100" s="190">
        <v>0</v>
      </c>
    </row>
    <row r="101" spans="2:9" ht="23.25" customHeight="1" x14ac:dyDescent="0.15">
      <c r="B101" s="333" t="s">
        <v>319</v>
      </c>
      <c r="C101" s="334"/>
      <c r="D101" s="210">
        <v>0</v>
      </c>
      <c r="E101" s="190">
        <v>0</v>
      </c>
      <c r="F101" s="190">
        <f t="shared" si="23"/>
        <v>0</v>
      </c>
      <c r="G101" s="210">
        <v>0</v>
      </c>
      <c r="H101" s="190">
        <v>0</v>
      </c>
      <c r="I101" s="190">
        <v>0</v>
      </c>
    </row>
    <row r="102" spans="2:9" x14ac:dyDescent="0.15">
      <c r="B102" s="31" t="s">
        <v>320</v>
      </c>
      <c r="C102" s="197"/>
      <c r="D102" s="210">
        <v>0</v>
      </c>
      <c r="E102" s="190">
        <v>0</v>
      </c>
      <c r="F102" s="190">
        <f t="shared" si="23"/>
        <v>0</v>
      </c>
      <c r="G102" s="210">
        <v>0</v>
      </c>
      <c r="H102" s="190">
        <v>0</v>
      </c>
      <c r="I102" s="190">
        <v>0</v>
      </c>
    </row>
    <row r="103" spans="2:9" ht="20.25" customHeight="1" x14ac:dyDescent="0.15">
      <c r="B103" s="333" t="s">
        <v>321</v>
      </c>
      <c r="C103" s="334"/>
      <c r="D103" s="210">
        <v>0</v>
      </c>
      <c r="E103" s="190">
        <v>0</v>
      </c>
      <c r="F103" s="190">
        <f t="shared" si="23"/>
        <v>0</v>
      </c>
      <c r="G103" s="210">
        <v>0</v>
      </c>
      <c r="H103" s="190">
        <v>0</v>
      </c>
      <c r="I103" s="190">
        <v>0</v>
      </c>
    </row>
    <row r="104" spans="2:9" x14ac:dyDescent="0.15">
      <c r="B104" s="331" t="s">
        <v>322</v>
      </c>
      <c r="C104" s="332"/>
      <c r="D104" s="208">
        <f>SUM(D105:D113)</f>
        <v>0</v>
      </c>
      <c r="E104" s="208">
        <f t="shared" ref="E104:I104" si="24">SUM(E105:E113)</f>
        <v>0</v>
      </c>
      <c r="F104" s="208">
        <f t="shared" si="24"/>
        <v>0</v>
      </c>
      <c r="G104" s="208">
        <f t="shared" si="24"/>
        <v>0</v>
      </c>
      <c r="H104" s="208">
        <f t="shared" si="24"/>
        <v>0</v>
      </c>
      <c r="I104" s="208">
        <f t="shared" si="24"/>
        <v>0</v>
      </c>
    </row>
    <row r="105" spans="2:9" x14ac:dyDescent="0.15">
      <c r="B105" s="156" t="s">
        <v>323</v>
      </c>
      <c r="C105" s="159"/>
      <c r="D105" s="210">
        <v>0</v>
      </c>
      <c r="E105" s="190">
        <v>0</v>
      </c>
      <c r="F105" s="190">
        <f t="shared" ref="F105:F113" si="25">+D105+E105</f>
        <v>0</v>
      </c>
      <c r="G105" s="210">
        <v>0</v>
      </c>
      <c r="H105" s="190">
        <v>0</v>
      </c>
      <c r="I105" s="190">
        <v>0</v>
      </c>
    </row>
    <row r="106" spans="2:9" x14ac:dyDescent="0.15">
      <c r="B106" s="156" t="s">
        <v>324</v>
      </c>
      <c r="C106" s="159"/>
      <c r="D106" s="210">
        <v>0</v>
      </c>
      <c r="E106" s="190">
        <v>0</v>
      </c>
      <c r="F106" s="190">
        <f t="shared" si="25"/>
        <v>0</v>
      </c>
      <c r="G106" s="210">
        <v>0</v>
      </c>
      <c r="H106" s="190">
        <v>0</v>
      </c>
      <c r="I106" s="190">
        <v>0</v>
      </c>
    </row>
    <row r="107" spans="2:9" ht="22.7" customHeight="1" x14ac:dyDescent="0.15">
      <c r="B107" s="277" t="s">
        <v>325</v>
      </c>
      <c r="C107" s="278"/>
      <c r="D107" s="210">
        <v>0</v>
      </c>
      <c r="E107" s="190">
        <v>0</v>
      </c>
      <c r="F107" s="190">
        <f t="shared" si="25"/>
        <v>0</v>
      </c>
      <c r="G107" s="210">
        <v>0</v>
      </c>
      <c r="H107" s="190">
        <v>0</v>
      </c>
      <c r="I107" s="190">
        <v>0</v>
      </c>
    </row>
    <row r="108" spans="2:9" x14ac:dyDescent="0.15">
      <c r="B108" s="193" t="s">
        <v>326</v>
      </c>
      <c r="C108" s="196"/>
      <c r="D108" s="210">
        <v>0</v>
      </c>
      <c r="E108" s="190">
        <v>0</v>
      </c>
      <c r="F108" s="190">
        <f t="shared" si="25"/>
        <v>0</v>
      </c>
      <c r="G108" s="210">
        <v>0</v>
      </c>
      <c r="H108" s="190">
        <v>0</v>
      </c>
      <c r="I108" s="190">
        <v>0</v>
      </c>
    </row>
    <row r="109" spans="2:9" ht="23.25" customHeight="1" x14ac:dyDescent="0.15">
      <c r="B109" s="277" t="s">
        <v>327</v>
      </c>
      <c r="C109" s="278"/>
      <c r="D109" s="210">
        <v>0</v>
      </c>
      <c r="E109" s="190">
        <v>0</v>
      </c>
      <c r="F109" s="190">
        <f t="shared" si="25"/>
        <v>0</v>
      </c>
      <c r="G109" s="210">
        <v>0</v>
      </c>
      <c r="H109" s="190">
        <v>0</v>
      </c>
      <c r="I109" s="190">
        <v>0</v>
      </c>
    </row>
    <row r="110" spans="2:9" x14ac:dyDescent="0.15">
      <c r="B110" s="193" t="s">
        <v>328</v>
      </c>
      <c r="C110" s="196"/>
      <c r="D110" s="210">
        <v>0</v>
      </c>
      <c r="E110" s="190">
        <v>0</v>
      </c>
      <c r="F110" s="190">
        <f t="shared" si="25"/>
        <v>0</v>
      </c>
      <c r="G110" s="210">
        <v>0</v>
      </c>
      <c r="H110" s="190">
        <v>0</v>
      </c>
      <c r="I110" s="190">
        <v>0</v>
      </c>
    </row>
    <row r="111" spans="2:9" x14ac:dyDescent="0.15">
      <c r="B111" s="193" t="s">
        <v>329</v>
      </c>
      <c r="C111" s="196"/>
      <c r="D111" s="210">
        <v>0</v>
      </c>
      <c r="E111" s="190">
        <v>0</v>
      </c>
      <c r="F111" s="190">
        <f t="shared" si="25"/>
        <v>0</v>
      </c>
      <c r="G111" s="210">
        <v>0</v>
      </c>
      <c r="H111" s="190">
        <v>0</v>
      </c>
      <c r="I111" s="190">
        <v>0</v>
      </c>
    </row>
    <row r="112" spans="2:9" x14ac:dyDescent="0.15">
      <c r="B112" s="193" t="s">
        <v>330</v>
      </c>
      <c r="C112" s="196"/>
      <c r="D112" s="210">
        <v>0</v>
      </c>
      <c r="E112" s="190">
        <v>0</v>
      </c>
      <c r="F112" s="190">
        <f t="shared" si="25"/>
        <v>0</v>
      </c>
      <c r="G112" s="210">
        <v>0</v>
      </c>
      <c r="H112" s="190">
        <v>0</v>
      </c>
      <c r="I112" s="190">
        <v>0</v>
      </c>
    </row>
    <row r="113" spans="2:9" x14ac:dyDescent="0.15">
      <c r="B113" s="193" t="s">
        <v>331</v>
      </c>
      <c r="C113" s="196"/>
      <c r="D113" s="210">
        <v>0</v>
      </c>
      <c r="E113" s="190">
        <v>0</v>
      </c>
      <c r="F113" s="190">
        <f t="shared" si="25"/>
        <v>0</v>
      </c>
      <c r="G113" s="210">
        <v>0</v>
      </c>
      <c r="H113" s="190">
        <v>0</v>
      </c>
      <c r="I113" s="190">
        <v>0</v>
      </c>
    </row>
    <row r="114" spans="2:9" ht="37.5" customHeight="1" x14ac:dyDescent="0.15">
      <c r="B114" s="277" t="s">
        <v>332</v>
      </c>
      <c r="C114" s="278"/>
      <c r="D114" s="208">
        <f>SUM(D115:D123)</f>
        <v>0</v>
      </c>
      <c r="E114" s="208">
        <f t="shared" ref="E114:I114" si="26">SUM(E115:E123)</f>
        <v>0</v>
      </c>
      <c r="F114" s="208">
        <f t="shared" si="26"/>
        <v>0</v>
      </c>
      <c r="G114" s="208">
        <f t="shared" si="26"/>
        <v>0</v>
      </c>
      <c r="H114" s="208">
        <f t="shared" si="26"/>
        <v>0</v>
      </c>
      <c r="I114" s="208">
        <f t="shared" si="26"/>
        <v>0</v>
      </c>
    </row>
    <row r="115" spans="2:9" ht="22.7" customHeight="1" x14ac:dyDescent="0.15">
      <c r="B115" s="277" t="s">
        <v>333</v>
      </c>
      <c r="C115" s="278"/>
      <c r="D115" s="210">
        <v>0</v>
      </c>
      <c r="E115" s="190">
        <v>0</v>
      </c>
      <c r="F115" s="190">
        <f t="shared" ref="F115:F123" si="27">+D115+E115</f>
        <v>0</v>
      </c>
      <c r="G115" s="210">
        <v>0</v>
      </c>
      <c r="H115" s="190">
        <v>0</v>
      </c>
      <c r="I115" s="190">
        <v>0</v>
      </c>
    </row>
    <row r="116" spans="2:9" x14ac:dyDescent="0.15">
      <c r="B116" s="193" t="s">
        <v>334</v>
      </c>
      <c r="C116" s="196"/>
      <c r="D116" s="210">
        <v>0</v>
      </c>
      <c r="E116" s="190">
        <v>0</v>
      </c>
      <c r="F116" s="190">
        <f t="shared" si="27"/>
        <v>0</v>
      </c>
      <c r="G116" s="210">
        <v>0</v>
      </c>
      <c r="H116" s="190">
        <v>0</v>
      </c>
      <c r="I116" s="190">
        <v>0</v>
      </c>
    </row>
    <row r="117" spans="2:9" x14ac:dyDescent="0.15">
      <c r="B117" s="193" t="s">
        <v>335</v>
      </c>
      <c r="C117" s="196"/>
      <c r="D117" s="210">
        <v>0</v>
      </c>
      <c r="E117" s="190">
        <v>0</v>
      </c>
      <c r="F117" s="190">
        <f t="shared" si="27"/>
        <v>0</v>
      </c>
      <c r="G117" s="210">
        <v>0</v>
      </c>
      <c r="H117" s="190">
        <v>0</v>
      </c>
      <c r="I117" s="190">
        <v>0</v>
      </c>
    </row>
    <row r="118" spans="2:9" x14ac:dyDescent="0.15">
      <c r="B118" s="193" t="s">
        <v>336</v>
      </c>
      <c r="C118" s="196"/>
      <c r="D118" s="210">
        <v>0</v>
      </c>
      <c r="E118" s="190">
        <v>0</v>
      </c>
      <c r="F118" s="190">
        <f t="shared" si="27"/>
        <v>0</v>
      </c>
      <c r="G118" s="210">
        <v>0</v>
      </c>
      <c r="H118" s="190">
        <v>0</v>
      </c>
      <c r="I118" s="190">
        <v>0</v>
      </c>
    </row>
    <row r="119" spans="2:9" x14ac:dyDescent="0.15">
      <c r="B119" s="193" t="s">
        <v>337</v>
      </c>
      <c r="C119" s="196"/>
      <c r="D119" s="210">
        <v>0</v>
      </c>
      <c r="E119" s="190">
        <v>0</v>
      </c>
      <c r="F119" s="190">
        <f t="shared" si="27"/>
        <v>0</v>
      </c>
      <c r="G119" s="210">
        <v>0</v>
      </c>
      <c r="H119" s="190">
        <v>0</v>
      </c>
      <c r="I119" s="190">
        <v>0</v>
      </c>
    </row>
    <row r="120" spans="2:9" ht="21.75" customHeight="1" x14ac:dyDescent="0.15">
      <c r="B120" s="277" t="s">
        <v>338</v>
      </c>
      <c r="C120" s="278"/>
      <c r="D120" s="210">
        <v>0</v>
      </c>
      <c r="E120" s="190">
        <v>0</v>
      </c>
      <c r="F120" s="190">
        <f t="shared" si="27"/>
        <v>0</v>
      </c>
      <c r="G120" s="210">
        <v>0</v>
      </c>
      <c r="H120" s="190">
        <v>0</v>
      </c>
      <c r="I120" s="190">
        <v>0</v>
      </c>
    </row>
    <row r="121" spans="2:9" x14ac:dyDescent="0.15">
      <c r="B121" s="193" t="s">
        <v>339</v>
      </c>
      <c r="C121" s="196"/>
      <c r="D121" s="210">
        <v>0</v>
      </c>
      <c r="E121" s="190">
        <v>0</v>
      </c>
      <c r="F121" s="190">
        <f t="shared" si="27"/>
        <v>0</v>
      </c>
      <c r="G121" s="210">
        <v>0</v>
      </c>
      <c r="H121" s="190">
        <v>0</v>
      </c>
      <c r="I121" s="190">
        <v>0</v>
      </c>
    </row>
    <row r="122" spans="2:9" x14ac:dyDescent="0.15">
      <c r="B122" s="193" t="s">
        <v>340</v>
      </c>
      <c r="C122" s="196"/>
      <c r="D122" s="210">
        <v>0</v>
      </c>
      <c r="E122" s="190">
        <v>0</v>
      </c>
      <c r="F122" s="190">
        <f t="shared" si="27"/>
        <v>0</v>
      </c>
      <c r="G122" s="210">
        <v>0</v>
      </c>
      <c r="H122" s="190">
        <v>0</v>
      </c>
      <c r="I122" s="190">
        <v>0</v>
      </c>
    </row>
    <row r="123" spans="2:9" x14ac:dyDescent="0.15">
      <c r="B123" s="193" t="s">
        <v>341</v>
      </c>
      <c r="C123" s="196"/>
      <c r="D123" s="210">
        <v>0</v>
      </c>
      <c r="E123" s="190">
        <v>0</v>
      </c>
      <c r="F123" s="190">
        <f t="shared" si="27"/>
        <v>0</v>
      </c>
      <c r="G123" s="210">
        <v>0</v>
      </c>
      <c r="H123" s="190">
        <v>0</v>
      </c>
      <c r="I123" s="190">
        <v>0</v>
      </c>
    </row>
    <row r="124" spans="2:9" ht="23.25" customHeight="1" x14ac:dyDescent="0.15">
      <c r="B124" s="277" t="s">
        <v>342</v>
      </c>
      <c r="C124" s="278"/>
      <c r="D124" s="208">
        <f>SUM(D125:D133)</f>
        <v>0</v>
      </c>
      <c r="E124" s="208">
        <f t="shared" ref="E124:I124" si="28">SUM(E125:E133)</f>
        <v>0</v>
      </c>
      <c r="F124" s="208">
        <f t="shared" si="28"/>
        <v>0</v>
      </c>
      <c r="G124" s="208">
        <f t="shared" si="28"/>
        <v>0</v>
      </c>
      <c r="H124" s="208">
        <f t="shared" si="28"/>
        <v>0</v>
      </c>
      <c r="I124" s="208">
        <f t="shared" si="28"/>
        <v>0</v>
      </c>
    </row>
    <row r="125" spans="2:9" x14ac:dyDescent="0.15">
      <c r="B125" s="193" t="s">
        <v>343</v>
      </c>
      <c r="C125" s="196"/>
      <c r="D125" s="210">
        <v>0</v>
      </c>
      <c r="E125" s="190">
        <v>0</v>
      </c>
      <c r="F125" s="190">
        <f t="shared" ref="F125:F133" si="29">+D125+E125</f>
        <v>0</v>
      </c>
      <c r="G125" s="210">
        <v>0</v>
      </c>
      <c r="H125" s="190">
        <v>0</v>
      </c>
      <c r="I125" s="190">
        <v>0</v>
      </c>
    </row>
    <row r="126" spans="2:9" x14ac:dyDescent="0.15">
      <c r="B126" s="193" t="s">
        <v>344</v>
      </c>
      <c r="C126" s="196"/>
      <c r="D126" s="210">
        <v>0</v>
      </c>
      <c r="E126" s="190">
        <v>0</v>
      </c>
      <c r="F126" s="190">
        <f t="shared" si="29"/>
        <v>0</v>
      </c>
      <c r="G126" s="210">
        <v>0</v>
      </c>
      <c r="H126" s="190">
        <v>0</v>
      </c>
      <c r="I126" s="190">
        <v>0</v>
      </c>
    </row>
    <row r="127" spans="2:9" ht="24" customHeight="1" x14ac:dyDescent="0.15">
      <c r="B127" s="277" t="s">
        <v>345</v>
      </c>
      <c r="C127" s="278"/>
      <c r="D127" s="210">
        <v>0</v>
      </c>
      <c r="E127" s="190">
        <v>0</v>
      </c>
      <c r="F127" s="190">
        <f t="shared" si="29"/>
        <v>0</v>
      </c>
      <c r="G127" s="210">
        <v>0</v>
      </c>
      <c r="H127" s="190">
        <v>0</v>
      </c>
      <c r="I127" s="190">
        <v>0</v>
      </c>
    </row>
    <row r="128" spans="2:9" x14ac:dyDescent="0.15">
      <c r="B128" s="193" t="s">
        <v>346</v>
      </c>
      <c r="C128" s="196"/>
      <c r="D128" s="210">
        <v>0</v>
      </c>
      <c r="E128" s="190">
        <v>0</v>
      </c>
      <c r="F128" s="190">
        <f t="shared" si="29"/>
        <v>0</v>
      </c>
      <c r="G128" s="210">
        <v>0</v>
      </c>
      <c r="H128" s="190">
        <v>0</v>
      </c>
      <c r="I128" s="190">
        <v>0</v>
      </c>
    </row>
    <row r="129" spans="2:9" x14ac:dyDescent="0.15">
      <c r="B129" s="193" t="s">
        <v>347</v>
      </c>
      <c r="C129" s="196"/>
      <c r="D129" s="210">
        <v>0</v>
      </c>
      <c r="E129" s="190">
        <v>0</v>
      </c>
      <c r="F129" s="190">
        <f t="shared" si="29"/>
        <v>0</v>
      </c>
      <c r="G129" s="210">
        <v>0</v>
      </c>
      <c r="H129" s="190">
        <v>0</v>
      </c>
      <c r="I129" s="190">
        <v>0</v>
      </c>
    </row>
    <row r="130" spans="2:9" x14ac:dyDescent="0.15">
      <c r="B130" s="193" t="s">
        <v>348</v>
      </c>
      <c r="C130" s="196"/>
      <c r="D130" s="210">
        <v>0</v>
      </c>
      <c r="E130" s="190">
        <v>0</v>
      </c>
      <c r="F130" s="190">
        <f t="shared" si="29"/>
        <v>0</v>
      </c>
      <c r="G130" s="210">
        <v>0</v>
      </c>
      <c r="H130" s="190">
        <v>0</v>
      </c>
      <c r="I130" s="190">
        <v>0</v>
      </c>
    </row>
    <row r="131" spans="2:9" x14ac:dyDescent="0.15">
      <c r="B131" s="193" t="s">
        <v>349</v>
      </c>
      <c r="C131" s="196"/>
      <c r="D131" s="210">
        <v>0</v>
      </c>
      <c r="E131" s="190">
        <v>0</v>
      </c>
      <c r="F131" s="190">
        <f t="shared" si="29"/>
        <v>0</v>
      </c>
      <c r="G131" s="210">
        <v>0</v>
      </c>
      <c r="H131" s="190">
        <v>0</v>
      </c>
      <c r="I131" s="190">
        <v>0</v>
      </c>
    </row>
    <row r="132" spans="2:9" x14ac:dyDescent="0.15">
      <c r="B132" s="193" t="s">
        <v>350</v>
      </c>
      <c r="C132" s="196"/>
      <c r="D132" s="210">
        <v>0</v>
      </c>
      <c r="E132" s="190">
        <v>0</v>
      </c>
      <c r="F132" s="190">
        <f t="shared" si="29"/>
        <v>0</v>
      </c>
      <c r="G132" s="210">
        <v>0</v>
      </c>
      <c r="H132" s="190">
        <v>0</v>
      </c>
      <c r="I132" s="190">
        <v>0</v>
      </c>
    </row>
    <row r="133" spans="2:9" x14ac:dyDescent="0.15">
      <c r="B133" s="193" t="s">
        <v>351</v>
      </c>
      <c r="C133" s="196"/>
      <c r="D133" s="210">
        <v>0</v>
      </c>
      <c r="E133" s="190">
        <v>0</v>
      </c>
      <c r="F133" s="190">
        <f t="shared" si="29"/>
        <v>0</v>
      </c>
      <c r="G133" s="210">
        <v>0</v>
      </c>
      <c r="H133" s="190">
        <v>0</v>
      </c>
      <c r="I133" s="190">
        <v>0</v>
      </c>
    </row>
    <row r="134" spans="2:9" x14ac:dyDescent="0.15">
      <c r="B134" s="331" t="s">
        <v>352</v>
      </c>
      <c r="C134" s="332"/>
      <c r="D134" s="208">
        <f>SUM(D135:D137)</f>
        <v>0</v>
      </c>
      <c r="E134" s="208">
        <f t="shared" ref="E134:I134" si="30">SUM(E135:E137)</f>
        <v>0</v>
      </c>
      <c r="F134" s="208">
        <f t="shared" si="30"/>
        <v>0</v>
      </c>
      <c r="G134" s="208">
        <f t="shared" si="30"/>
        <v>0</v>
      </c>
      <c r="H134" s="208">
        <f t="shared" si="30"/>
        <v>0</v>
      </c>
      <c r="I134" s="208">
        <f t="shared" si="30"/>
        <v>0</v>
      </c>
    </row>
    <row r="135" spans="2:9" x14ac:dyDescent="0.15">
      <c r="B135" s="193" t="s">
        <v>353</v>
      </c>
      <c r="C135" s="196"/>
      <c r="D135" s="210">
        <v>0</v>
      </c>
      <c r="E135" s="190">
        <v>0</v>
      </c>
      <c r="F135" s="190">
        <f t="shared" ref="F135:F137" si="31">+D135+E135</f>
        <v>0</v>
      </c>
      <c r="G135" s="210">
        <v>0</v>
      </c>
      <c r="H135" s="190">
        <v>0</v>
      </c>
      <c r="I135" s="190">
        <v>0</v>
      </c>
    </row>
    <row r="136" spans="2:9" x14ac:dyDescent="0.15">
      <c r="B136" s="193" t="s">
        <v>354</v>
      </c>
      <c r="C136" s="196"/>
      <c r="D136" s="210">
        <v>0</v>
      </c>
      <c r="E136" s="190">
        <v>0</v>
      </c>
      <c r="F136" s="190">
        <f t="shared" si="31"/>
        <v>0</v>
      </c>
      <c r="G136" s="210">
        <v>0</v>
      </c>
      <c r="H136" s="190">
        <v>0</v>
      </c>
      <c r="I136" s="190">
        <v>0</v>
      </c>
    </row>
    <row r="137" spans="2:9" ht="24" customHeight="1" x14ac:dyDescent="0.15">
      <c r="B137" s="277" t="s">
        <v>355</v>
      </c>
      <c r="C137" s="278"/>
      <c r="D137" s="210">
        <v>0</v>
      </c>
      <c r="E137" s="190">
        <v>0</v>
      </c>
      <c r="F137" s="190">
        <f t="shared" si="31"/>
        <v>0</v>
      </c>
      <c r="G137" s="210">
        <v>0</v>
      </c>
      <c r="H137" s="190">
        <v>0</v>
      </c>
      <c r="I137" s="190">
        <v>0</v>
      </c>
    </row>
    <row r="138" spans="2:9" ht="27" customHeight="1" x14ac:dyDescent="0.15">
      <c r="B138" s="277" t="s">
        <v>356</v>
      </c>
      <c r="C138" s="278"/>
      <c r="D138" s="208">
        <f>SUM(D139:D146)</f>
        <v>0</v>
      </c>
      <c r="E138" s="208">
        <f t="shared" ref="E138:I138" si="32">SUM(E139:E146)</f>
        <v>0</v>
      </c>
      <c r="F138" s="208">
        <f t="shared" si="32"/>
        <v>0</v>
      </c>
      <c r="G138" s="208">
        <f t="shared" si="32"/>
        <v>0</v>
      </c>
      <c r="H138" s="208">
        <f t="shared" si="32"/>
        <v>0</v>
      </c>
      <c r="I138" s="208">
        <f t="shared" si="32"/>
        <v>0</v>
      </c>
    </row>
    <row r="139" spans="2:9" ht="24" customHeight="1" x14ac:dyDescent="0.15">
      <c r="B139" s="277" t="s">
        <v>357</v>
      </c>
      <c r="C139" s="278"/>
      <c r="D139" s="210">
        <v>0</v>
      </c>
      <c r="E139" s="190">
        <v>0</v>
      </c>
      <c r="F139" s="190">
        <f t="shared" ref="F139:F146" si="33">+D139+E139</f>
        <v>0</v>
      </c>
      <c r="G139" s="210">
        <v>0</v>
      </c>
      <c r="H139" s="190">
        <v>0</v>
      </c>
      <c r="I139" s="190">
        <v>0</v>
      </c>
    </row>
    <row r="140" spans="2:9" x14ac:dyDescent="0.15">
      <c r="B140" s="198" t="s">
        <v>358</v>
      </c>
      <c r="C140" s="196"/>
      <c r="D140" s="210">
        <v>0</v>
      </c>
      <c r="E140" s="190">
        <v>0</v>
      </c>
      <c r="F140" s="190">
        <f t="shared" si="33"/>
        <v>0</v>
      </c>
      <c r="G140" s="210">
        <v>0</v>
      </c>
      <c r="H140" s="190">
        <v>0</v>
      </c>
      <c r="I140" s="190">
        <v>0</v>
      </c>
    </row>
    <row r="141" spans="2:9" x14ac:dyDescent="0.15">
      <c r="B141" s="193" t="s">
        <v>359</v>
      </c>
      <c r="C141" s="196"/>
      <c r="D141" s="210">
        <v>0</v>
      </c>
      <c r="E141" s="190">
        <v>0</v>
      </c>
      <c r="F141" s="190">
        <f t="shared" si="33"/>
        <v>0</v>
      </c>
      <c r="G141" s="210">
        <v>0</v>
      </c>
      <c r="H141" s="190">
        <v>0</v>
      </c>
      <c r="I141" s="190">
        <v>0</v>
      </c>
    </row>
    <row r="142" spans="2:9" x14ac:dyDescent="0.15">
      <c r="B142" s="193" t="s">
        <v>360</v>
      </c>
      <c r="C142" s="196"/>
      <c r="D142" s="210">
        <v>0</v>
      </c>
      <c r="E142" s="190">
        <v>0</v>
      </c>
      <c r="F142" s="190">
        <f t="shared" si="33"/>
        <v>0</v>
      </c>
      <c r="G142" s="210">
        <v>0</v>
      </c>
      <c r="H142" s="190">
        <v>0</v>
      </c>
      <c r="I142" s="190">
        <v>0</v>
      </c>
    </row>
    <row r="143" spans="2:9" ht="25.5" customHeight="1" x14ac:dyDescent="0.15">
      <c r="B143" s="277" t="s">
        <v>361</v>
      </c>
      <c r="C143" s="278"/>
      <c r="D143" s="210">
        <v>0</v>
      </c>
      <c r="E143" s="190">
        <v>0</v>
      </c>
      <c r="F143" s="190">
        <f t="shared" si="33"/>
        <v>0</v>
      </c>
      <c r="G143" s="210">
        <v>0</v>
      </c>
      <c r="H143" s="190">
        <v>0</v>
      </c>
      <c r="I143" s="190">
        <v>0</v>
      </c>
    </row>
    <row r="144" spans="2:9" x14ac:dyDescent="0.15">
      <c r="B144" s="193" t="s">
        <v>362</v>
      </c>
      <c r="C144" s="196"/>
      <c r="D144" s="210">
        <v>0</v>
      </c>
      <c r="E144" s="190">
        <v>0</v>
      </c>
      <c r="F144" s="190">
        <f t="shared" si="33"/>
        <v>0</v>
      </c>
      <c r="G144" s="210">
        <v>0</v>
      </c>
      <c r="H144" s="190">
        <v>0</v>
      </c>
      <c r="I144" s="190">
        <v>0</v>
      </c>
    </row>
    <row r="145" spans="2:9" x14ac:dyDescent="0.15">
      <c r="B145" s="193" t="s">
        <v>363</v>
      </c>
      <c r="C145" s="196"/>
      <c r="D145" s="210">
        <v>0</v>
      </c>
      <c r="E145" s="190">
        <v>0</v>
      </c>
      <c r="F145" s="190">
        <f t="shared" si="33"/>
        <v>0</v>
      </c>
      <c r="G145" s="210">
        <v>0</v>
      </c>
      <c r="H145" s="190">
        <v>0</v>
      </c>
      <c r="I145" s="190">
        <v>0</v>
      </c>
    </row>
    <row r="146" spans="2:9" ht="21.75" customHeight="1" x14ac:dyDescent="0.15">
      <c r="B146" s="277" t="s">
        <v>364</v>
      </c>
      <c r="C146" s="278"/>
      <c r="D146" s="210">
        <v>0</v>
      </c>
      <c r="E146" s="190">
        <v>0</v>
      </c>
      <c r="F146" s="190">
        <f t="shared" si="33"/>
        <v>0</v>
      </c>
      <c r="G146" s="210">
        <v>0</v>
      </c>
      <c r="H146" s="190">
        <v>0</v>
      </c>
      <c r="I146" s="190">
        <v>0</v>
      </c>
    </row>
    <row r="147" spans="2:9" ht="21.75" customHeight="1" x14ac:dyDescent="0.15">
      <c r="B147" s="277" t="s">
        <v>365</v>
      </c>
      <c r="C147" s="278"/>
      <c r="D147" s="208">
        <f>SUM(D148:D150)</f>
        <v>0</v>
      </c>
      <c r="E147" s="208">
        <f t="shared" ref="E147:I147" si="34">SUM(E148:E150)</f>
        <v>0</v>
      </c>
      <c r="F147" s="208">
        <f t="shared" si="34"/>
        <v>0</v>
      </c>
      <c r="G147" s="208">
        <f t="shared" si="34"/>
        <v>0</v>
      </c>
      <c r="H147" s="208">
        <f t="shared" si="34"/>
        <v>0</v>
      </c>
      <c r="I147" s="208">
        <f t="shared" si="34"/>
        <v>0</v>
      </c>
    </row>
    <row r="148" spans="2:9" x14ac:dyDescent="0.15">
      <c r="B148" s="193" t="s">
        <v>366</v>
      </c>
      <c r="C148" s="196"/>
      <c r="D148" s="210">
        <v>0</v>
      </c>
      <c r="E148" s="190">
        <v>0</v>
      </c>
      <c r="F148" s="190">
        <f t="shared" ref="F148:F150" si="35">+D148+E148</f>
        <v>0</v>
      </c>
      <c r="G148" s="210">
        <v>0</v>
      </c>
      <c r="H148" s="190">
        <v>0</v>
      </c>
      <c r="I148" s="190">
        <v>0</v>
      </c>
    </row>
    <row r="149" spans="2:9" x14ac:dyDescent="0.15">
      <c r="B149" s="193" t="s">
        <v>367</v>
      </c>
      <c r="C149" s="196"/>
      <c r="D149" s="210">
        <v>0</v>
      </c>
      <c r="E149" s="190">
        <v>0</v>
      </c>
      <c r="F149" s="190">
        <f t="shared" si="35"/>
        <v>0</v>
      </c>
      <c r="G149" s="210">
        <v>0</v>
      </c>
      <c r="H149" s="190">
        <v>0</v>
      </c>
      <c r="I149" s="190">
        <v>0</v>
      </c>
    </row>
    <row r="150" spans="2:9" x14ac:dyDescent="0.15">
      <c r="B150" s="193" t="s">
        <v>368</v>
      </c>
      <c r="C150" s="196"/>
      <c r="D150" s="210">
        <v>0</v>
      </c>
      <c r="E150" s="190">
        <v>0</v>
      </c>
      <c r="F150" s="190">
        <f t="shared" si="35"/>
        <v>0</v>
      </c>
      <c r="G150" s="210">
        <v>0</v>
      </c>
      <c r="H150" s="190">
        <v>0</v>
      </c>
      <c r="I150" s="190">
        <v>0</v>
      </c>
    </row>
    <row r="151" spans="2:9" x14ac:dyDescent="0.15">
      <c r="B151" s="331" t="s">
        <v>369</v>
      </c>
      <c r="C151" s="332"/>
      <c r="D151" s="208">
        <f>SUM(D152:D158)</f>
        <v>0</v>
      </c>
      <c r="E151" s="208">
        <f t="shared" ref="E151:I151" si="36">SUM(E152:E158)</f>
        <v>0</v>
      </c>
      <c r="F151" s="208">
        <f t="shared" si="36"/>
        <v>0</v>
      </c>
      <c r="G151" s="208">
        <f t="shared" si="36"/>
        <v>0</v>
      </c>
      <c r="H151" s="208">
        <f t="shared" si="36"/>
        <v>0</v>
      </c>
      <c r="I151" s="208">
        <f t="shared" si="36"/>
        <v>0</v>
      </c>
    </row>
    <row r="152" spans="2:9" x14ac:dyDescent="0.15">
      <c r="B152" s="193" t="s">
        <v>370</v>
      </c>
      <c r="C152" s="196"/>
      <c r="D152" s="210">
        <v>0</v>
      </c>
      <c r="E152" s="190">
        <v>0</v>
      </c>
      <c r="F152" s="190">
        <f t="shared" ref="F152:F158" si="37">+D152+E152</f>
        <v>0</v>
      </c>
      <c r="G152" s="210">
        <v>0</v>
      </c>
      <c r="H152" s="190">
        <v>0</v>
      </c>
      <c r="I152" s="190">
        <v>0</v>
      </c>
    </row>
    <row r="153" spans="2:9" x14ac:dyDescent="0.15">
      <c r="B153" s="193" t="s">
        <v>371</v>
      </c>
      <c r="C153" s="196"/>
      <c r="D153" s="210">
        <v>0</v>
      </c>
      <c r="E153" s="190">
        <v>0</v>
      </c>
      <c r="F153" s="190">
        <f t="shared" si="37"/>
        <v>0</v>
      </c>
      <c r="G153" s="210">
        <v>0</v>
      </c>
      <c r="H153" s="190">
        <v>0</v>
      </c>
      <c r="I153" s="190">
        <v>0</v>
      </c>
    </row>
    <row r="154" spans="2:9" x14ac:dyDescent="0.15">
      <c r="B154" s="193" t="s">
        <v>372</v>
      </c>
      <c r="C154" s="196"/>
      <c r="D154" s="210">
        <v>0</v>
      </c>
      <c r="E154" s="190">
        <v>0</v>
      </c>
      <c r="F154" s="190">
        <f t="shared" si="37"/>
        <v>0</v>
      </c>
      <c r="G154" s="210">
        <v>0</v>
      </c>
      <c r="H154" s="190">
        <v>0</v>
      </c>
      <c r="I154" s="190">
        <v>0</v>
      </c>
    </row>
    <row r="155" spans="2:9" x14ac:dyDescent="0.15">
      <c r="B155" s="193" t="s">
        <v>373</v>
      </c>
      <c r="C155" s="196"/>
      <c r="D155" s="210">
        <v>0</v>
      </c>
      <c r="E155" s="190">
        <v>0</v>
      </c>
      <c r="F155" s="190">
        <f t="shared" si="37"/>
        <v>0</v>
      </c>
      <c r="G155" s="210">
        <v>0</v>
      </c>
      <c r="H155" s="190">
        <v>0</v>
      </c>
      <c r="I155" s="190">
        <v>0</v>
      </c>
    </row>
    <row r="156" spans="2:9" x14ac:dyDescent="0.15">
      <c r="B156" s="193" t="s">
        <v>374</v>
      </c>
      <c r="C156" s="196"/>
      <c r="D156" s="210">
        <v>0</v>
      </c>
      <c r="E156" s="190">
        <v>0</v>
      </c>
      <c r="F156" s="190">
        <f t="shared" si="37"/>
        <v>0</v>
      </c>
      <c r="G156" s="210">
        <v>0</v>
      </c>
      <c r="H156" s="190">
        <v>0</v>
      </c>
      <c r="I156" s="190">
        <v>0</v>
      </c>
    </row>
    <row r="157" spans="2:9" x14ac:dyDescent="0.15">
      <c r="B157" s="193" t="s">
        <v>375</v>
      </c>
      <c r="C157" s="196"/>
      <c r="D157" s="210">
        <v>0</v>
      </c>
      <c r="E157" s="190">
        <v>0</v>
      </c>
      <c r="F157" s="190">
        <f t="shared" si="37"/>
        <v>0</v>
      </c>
      <c r="G157" s="210">
        <v>0</v>
      </c>
      <c r="H157" s="190">
        <v>0</v>
      </c>
      <c r="I157" s="190">
        <v>0</v>
      </c>
    </row>
    <row r="158" spans="2:9" ht="24" customHeight="1" x14ac:dyDescent="0.15">
      <c r="B158" s="277" t="s">
        <v>376</v>
      </c>
      <c r="C158" s="278"/>
      <c r="D158" s="210">
        <v>0</v>
      </c>
      <c r="E158" s="190">
        <v>0</v>
      </c>
      <c r="F158" s="190">
        <f t="shared" si="37"/>
        <v>0</v>
      </c>
      <c r="G158" s="210">
        <v>0</v>
      </c>
      <c r="H158" s="190">
        <v>0</v>
      </c>
      <c r="I158" s="190">
        <v>0</v>
      </c>
    </row>
    <row r="159" spans="2:9" x14ac:dyDescent="0.15">
      <c r="B159" s="156"/>
      <c r="C159" s="157"/>
      <c r="D159" s="210"/>
      <c r="E159" s="190"/>
      <c r="F159" s="190"/>
      <c r="G159" s="190"/>
      <c r="H159" s="190"/>
      <c r="I159" s="190"/>
    </row>
    <row r="160" spans="2:9" s="104" customFormat="1" x14ac:dyDescent="0.15">
      <c r="B160" s="345" t="s">
        <v>378</v>
      </c>
      <c r="C160" s="346"/>
      <c r="D160" s="213">
        <f t="shared" ref="D160:I160" si="38">+D9+D84</f>
        <v>34121343</v>
      </c>
      <c r="E160" s="213">
        <f t="shared" si="38"/>
        <v>5508122.9200000009</v>
      </c>
      <c r="F160" s="213">
        <f t="shared" si="38"/>
        <v>39629465.920000002</v>
      </c>
      <c r="G160" s="213">
        <f t="shared" si="38"/>
        <v>15216538.280000001</v>
      </c>
      <c r="H160" s="213">
        <f>+H9+H84</f>
        <v>15095135.840000002</v>
      </c>
      <c r="I160" s="213">
        <f t="shared" si="38"/>
        <v>24412927.640000001</v>
      </c>
    </row>
    <row r="161" spans="2:9" ht="11.25" thickBot="1" x14ac:dyDescent="0.2">
      <c r="B161" s="154"/>
      <c r="C161" s="155"/>
      <c r="D161" s="214"/>
      <c r="E161" s="215"/>
      <c r="F161" s="215"/>
      <c r="G161" s="215"/>
      <c r="H161" s="215"/>
      <c r="I161" s="215"/>
    </row>
    <row r="162" spans="2:9" ht="13.7" customHeight="1" x14ac:dyDescent="0.15"/>
  </sheetData>
  <mergeCells count="91">
    <mergeCell ref="B124:C124"/>
    <mergeCell ref="E84:E85"/>
    <mergeCell ref="F84:F85"/>
    <mergeCell ref="G84:G85"/>
    <mergeCell ref="H84:H85"/>
    <mergeCell ref="B84:C84"/>
    <mergeCell ref="B85:C85"/>
    <mergeCell ref="I84:I85"/>
    <mergeCell ref="B94:C94"/>
    <mergeCell ref="B95:C95"/>
    <mergeCell ref="B101:C101"/>
    <mergeCell ref="B103:C103"/>
    <mergeCell ref="B98:C98"/>
    <mergeCell ref="B86:C86"/>
    <mergeCell ref="B87:C87"/>
    <mergeCell ref="B88:C88"/>
    <mergeCell ref="B90:C90"/>
    <mergeCell ref="B2:I2"/>
    <mergeCell ref="B3:I3"/>
    <mergeCell ref="B7:C8"/>
    <mergeCell ref="D7:H7"/>
    <mergeCell ref="I7:I8"/>
    <mergeCell ref="B160:C160"/>
    <mergeCell ref="B146:C146"/>
    <mergeCell ref="B147:C147"/>
    <mergeCell ref="B151:C151"/>
    <mergeCell ref="B158:C158"/>
    <mergeCell ref="B70:C70"/>
    <mergeCell ref="B71:C71"/>
    <mergeCell ref="B75:C75"/>
    <mergeCell ref="B82:C82"/>
    <mergeCell ref="B63:C63"/>
    <mergeCell ref="B67:C67"/>
    <mergeCell ref="B72:C72"/>
    <mergeCell ref="B73:C73"/>
    <mergeCell ref="B74:C74"/>
    <mergeCell ref="B80:C80"/>
    <mergeCell ref="B81:C81"/>
    <mergeCell ref="B51:C51"/>
    <mergeCell ref="B58:C58"/>
    <mergeCell ref="B61:C61"/>
    <mergeCell ref="B62:C62"/>
    <mergeCell ref="B34:C34"/>
    <mergeCell ref="B38:C38"/>
    <mergeCell ref="B39:C39"/>
    <mergeCell ref="B44:C44"/>
    <mergeCell ref="B48:C48"/>
    <mergeCell ref="B46:C46"/>
    <mergeCell ref="B42:C42"/>
    <mergeCell ref="B26:C26"/>
    <mergeCell ref="B27:C27"/>
    <mergeCell ref="B28:C28"/>
    <mergeCell ref="B33:C33"/>
    <mergeCell ref="B31:C31"/>
    <mergeCell ref="B32:C3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1:C11"/>
    <mergeCell ref="B12:C12"/>
    <mergeCell ref="B13:C13"/>
    <mergeCell ref="B10:C10"/>
    <mergeCell ref="B4:I4"/>
    <mergeCell ref="B5:I5"/>
    <mergeCell ref="B6:I6"/>
    <mergeCell ref="B9:C9"/>
    <mergeCell ref="B83:C83"/>
    <mergeCell ref="D84:D85"/>
    <mergeCell ref="B143:C143"/>
    <mergeCell ref="B120:C120"/>
    <mergeCell ref="B114:C114"/>
    <mergeCell ref="B115:C115"/>
    <mergeCell ref="B107:C107"/>
    <mergeCell ref="B104:C104"/>
    <mergeCell ref="B139:C139"/>
    <mergeCell ref="B134:C134"/>
    <mergeCell ref="B137:C137"/>
    <mergeCell ref="B138:C138"/>
    <mergeCell ref="B109:C109"/>
    <mergeCell ref="B127:C127"/>
    <mergeCell ref="B97:C97"/>
    <mergeCell ref="B99:C99"/>
  </mergeCells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G19"/>
  <sheetViews>
    <sheetView showGridLines="0" zoomScale="130" zoomScaleNormal="130" zoomScaleSheetLayoutView="115" workbookViewId="0">
      <selection activeCell="H30" sqref="H30"/>
    </sheetView>
  </sheetViews>
  <sheetFormatPr baseColWidth="10" defaultColWidth="11.42578125" defaultRowHeight="10.5" x14ac:dyDescent="0.15"/>
  <cols>
    <col min="1" max="1" width="44.42578125" style="1" customWidth="1"/>
    <col min="2" max="2" width="14.5703125" style="1" customWidth="1"/>
    <col min="3" max="3" width="14.28515625" style="1" customWidth="1"/>
    <col min="4" max="4" width="14.5703125" style="1" customWidth="1"/>
    <col min="5" max="5" width="14.28515625" style="1" customWidth="1"/>
    <col min="6" max="6" width="13.85546875" style="1" customWidth="1"/>
    <col min="7" max="7" width="14" style="1" customWidth="1"/>
    <col min="8" max="16384" width="11.42578125" style="1"/>
  </cols>
  <sheetData>
    <row r="1" spans="1:7" s="147" customFormat="1" ht="10.5" customHeight="1" x14ac:dyDescent="0.15">
      <c r="A1" s="362" t="s">
        <v>437</v>
      </c>
      <c r="B1" s="363"/>
      <c r="C1" s="363"/>
      <c r="D1" s="363"/>
      <c r="E1" s="363"/>
      <c r="F1" s="363"/>
      <c r="G1" s="364"/>
    </row>
    <row r="2" spans="1:7" s="147" customFormat="1" x14ac:dyDescent="0.15">
      <c r="A2" s="373" t="s">
        <v>297</v>
      </c>
      <c r="B2" s="374"/>
      <c r="C2" s="374"/>
      <c r="D2" s="374"/>
      <c r="E2" s="374"/>
      <c r="F2" s="374"/>
      <c r="G2" s="375"/>
    </row>
    <row r="3" spans="1:7" s="147" customFormat="1" x14ac:dyDescent="0.15">
      <c r="A3" s="373" t="s">
        <v>379</v>
      </c>
      <c r="B3" s="374"/>
      <c r="C3" s="374"/>
      <c r="D3" s="374"/>
      <c r="E3" s="374"/>
      <c r="F3" s="374"/>
      <c r="G3" s="375"/>
    </row>
    <row r="4" spans="1:7" s="147" customFormat="1" x14ac:dyDescent="0.15">
      <c r="A4" s="373" t="s">
        <v>453</v>
      </c>
      <c r="B4" s="374"/>
      <c r="C4" s="374"/>
      <c r="D4" s="374"/>
      <c r="E4" s="374"/>
      <c r="F4" s="374"/>
      <c r="G4" s="375"/>
    </row>
    <row r="5" spans="1:7" s="147" customFormat="1" ht="11.25" thickBot="1" x14ac:dyDescent="0.2">
      <c r="A5" s="376" t="s">
        <v>1</v>
      </c>
      <c r="B5" s="377"/>
      <c r="C5" s="377"/>
      <c r="D5" s="377"/>
      <c r="E5" s="377"/>
      <c r="F5" s="377"/>
      <c r="G5" s="378"/>
    </row>
    <row r="6" spans="1:7" s="147" customFormat="1" ht="11.25" thickBot="1" x14ac:dyDescent="0.2">
      <c r="A6" s="365" t="s">
        <v>2</v>
      </c>
      <c r="B6" s="367" t="s">
        <v>299</v>
      </c>
      <c r="C6" s="368"/>
      <c r="D6" s="368"/>
      <c r="E6" s="368"/>
      <c r="F6" s="369"/>
      <c r="G6" s="365" t="s">
        <v>441</v>
      </c>
    </row>
    <row r="7" spans="1:7" s="147" customFormat="1" ht="21.75" thickBot="1" x14ac:dyDescent="0.2">
      <c r="A7" s="366"/>
      <c r="B7" s="171" t="s">
        <v>187</v>
      </c>
      <c r="C7" s="171" t="s">
        <v>231</v>
      </c>
      <c r="D7" s="171" t="s">
        <v>232</v>
      </c>
      <c r="E7" s="171" t="s">
        <v>188</v>
      </c>
      <c r="F7" s="171" t="s">
        <v>205</v>
      </c>
      <c r="G7" s="366"/>
    </row>
    <row r="8" spans="1:7" s="150" customFormat="1" x14ac:dyDescent="0.15">
      <c r="A8" s="149" t="s">
        <v>380</v>
      </c>
      <c r="B8" s="370">
        <f t="shared" ref="B8:G8" si="0">SUM(B10:B12)</f>
        <v>34121343</v>
      </c>
      <c r="C8" s="371">
        <f t="shared" si="0"/>
        <v>5508122.9199999999</v>
      </c>
      <c r="D8" s="370">
        <f>SUM(D10:D12)</f>
        <v>39629465.920000002</v>
      </c>
      <c r="E8" s="370">
        <f t="shared" si="0"/>
        <v>15216538.279999999</v>
      </c>
      <c r="F8" s="370">
        <f t="shared" si="0"/>
        <v>15095135.84</v>
      </c>
      <c r="G8" s="370">
        <f t="shared" si="0"/>
        <v>24412927.640000001</v>
      </c>
    </row>
    <row r="9" spans="1:7" s="150" customFormat="1" x14ac:dyDescent="0.15">
      <c r="A9" s="149" t="s">
        <v>381</v>
      </c>
      <c r="B9" s="361"/>
      <c r="C9" s="372"/>
      <c r="D9" s="361"/>
      <c r="E9" s="361"/>
      <c r="F9" s="361"/>
      <c r="G9" s="361"/>
    </row>
    <row r="10" spans="1:7" s="104" customFormat="1" x14ac:dyDescent="0.15">
      <c r="A10" s="194" t="s">
        <v>443</v>
      </c>
      <c r="B10" s="101">
        <v>0</v>
      </c>
      <c r="C10" s="110">
        <v>0</v>
      </c>
      <c r="D10" s="102">
        <f>+B10+C10</f>
        <v>0</v>
      </c>
      <c r="E10" s="102"/>
      <c r="F10" s="102">
        <v>0</v>
      </c>
      <c r="G10" s="106">
        <f>+D10-E10</f>
        <v>0</v>
      </c>
    </row>
    <row r="11" spans="1:7" s="107" customFormat="1" x14ac:dyDescent="0.15">
      <c r="A11" s="194" t="s">
        <v>444</v>
      </c>
      <c r="B11" s="195">
        <v>34121343</v>
      </c>
      <c r="C11" s="195">
        <v>5508122.9199999999</v>
      </c>
      <c r="D11" s="195">
        <v>39629465.920000002</v>
      </c>
      <c r="E11" s="195">
        <v>15216538.279999999</v>
      </c>
      <c r="F11" s="195">
        <v>15095135.84</v>
      </c>
      <c r="G11" s="195">
        <f>+B11+C11-E11</f>
        <v>24412927.640000001</v>
      </c>
    </row>
    <row r="12" spans="1:7" s="107" customFormat="1" x14ac:dyDescent="0.15">
      <c r="A12" s="194"/>
      <c r="B12" s="195"/>
      <c r="C12" s="195"/>
      <c r="D12" s="195"/>
      <c r="E12" s="195"/>
      <c r="F12" s="195"/>
      <c r="G12" s="195"/>
    </row>
    <row r="13" spans="1:7" s="104" customFormat="1" x14ac:dyDescent="0.15">
      <c r="A13" s="108" t="s">
        <v>382</v>
      </c>
      <c r="B13" s="361">
        <f t="shared" ref="B13:G13" si="1">SUM(B15:B16)</f>
        <v>0</v>
      </c>
      <c r="C13" s="361">
        <f t="shared" si="1"/>
        <v>0</v>
      </c>
      <c r="D13" s="361">
        <f t="shared" si="1"/>
        <v>0</v>
      </c>
      <c r="E13" s="361">
        <f t="shared" si="1"/>
        <v>0</v>
      </c>
      <c r="F13" s="361">
        <f t="shared" si="1"/>
        <v>0</v>
      </c>
      <c r="G13" s="361">
        <f t="shared" si="1"/>
        <v>0</v>
      </c>
    </row>
    <row r="14" spans="1:7" s="104" customFormat="1" x14ac:dyDescent="0.15">
      <c r="A14" s="108" t="s">
        <v>383</v>
      </c>
      <c r="B14" s="361"/>
      <c r="C14" s="361"/>
      <c r="D14" s="361"/>
      <c r="E14" s="361"/>
      <c r="F14" s="361"/>
      <c r="G14" s="361"/>
    </row>
    <row r="15" spans="1:7" s="107" customFormat="1" x14ac:dyDescent="0.15">
      <c r="A15" s="194" t="s">
        <v>443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</row>
    <row r="16" spans="1:7" s="107" customFormat="1" x14ac:dyDescent="0.15">
      <c r="A16" s="194" t="s">
        <v>444</v>
      </c>
      <c r="B16" s="195">
        <v>0</v>
      </c>
      <c r="C16" s="195">
        <v>0</v>
      </c>
      <c r="D16" s="195">
        <v>0</v>
      </c>
      <c r="E16" s="195">
        <v>0</v>
      </c>
      <c r="F16" s="195">
        <v>0</v>
      </c>
      <c r="G16" s="195">
        <v>0</v>
      </c>
    </row>
    <row r="17" spans="1:7" s="104" customFormat="1" x14ac:dyDescent="0.15">
      <c r="A17" s="109"/>
      <c r="B17" s="195"/>
      <c r="C17" s="195"/>
      <c r="D17" s="195"/>
      <c r="E17" s="195"/>
      <c r="F17" s="195"/>
      <c r="G17" s="195"/>
    </row>
    <row r="18" spans="1:7" s="104" customFormat="1" x14ac:dyDescent="0.15">
      <c r="A18" s="105" t="s">
        <v>378</v>
      </c>
      <c r="B18" s="68">
        <f t="shared" ref="B18:G18" si="2">+B8+B13</f>
        <v>34121343</v>
      </c>
      <c r="C18" s="100">
        <f>+C8+C13</f>
        <v>5508122.9199999999</v>
      </c>
      <c r="D18" s="68">
        <f>+D8+D13</f>
        <v>39629465.920000002</v>
      </c>
      <c r="E18" s="68">
        <f t="shared" si="2"/>
        <v>15216538.279999999</v>
      </c>
      <c r="F18" s="68">
        <f t="shared" si="2"/>
        <v>15095135.84</v>
      </c>
      <c r="G18" s="68">
        <f t="shared" si="2"/>
        <v>24412927.640000001</v>
      </c>
    </row>
    <row r="19" spans="1:7" ht="11.25" thickBot="1" x14ac:dyDescent="0.2">
      <c r="A19" s="17"/>
      <c r="B19" s="99"/>
      <c r="C19" s="99"/>
      <c r="D19" s="99"/>
      <c r="E19" s="99"/>
      <c r="F19" s="99"/>
      <c r="G19" s="99"/>
    </row>
  </sheetData>
  <mergeCells count="20">
    <mergeCell ref="A1:G1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A2:G2"/>
    <mergeCell ref="A3:G3"/>
    <mergeCell ref="A4:G4"/>
    <mergeCell ref="A5:G5"/>
    <mergeCell ref="D13:D14"/>
    <mergeCell ref="E13:E14"/>
    <mergeCell ref="F13:F14"/>
    <mergeCell ref="G13:G14"/>
    <mergeCell ref="B13:B14"/>
    <mergeCell ref="C13:C14"/>
  </mergeCells>
  <pageMargins left="0.59055118110236227" right="0.31496062992125984" top="0.31496062992125984" bottom="0.35433070866141736" header="0.31496062992125984" footer="0.31496062992125984"/>
  <pageSetup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/>
  <dimension ref="A1:H97"/>
  <sheetViews>
    <sheetView showGridLines="0" zoomScale="130" zoomScaleNormal="130" zoomScaleSheetLayoutView="130" workbookViewId="0">
      <selection activeCell="F17" sqref="F17"/>
    </sheetView>
  </sheetViews>
  <sheetFormatPr baseColWidth="10" defaultRowHeight="15" x14ac:dyDescent="0.25"/>
  <cols>
    <col min="1" max="1" width="14.28515625" customWidth="1"/>
    <col min="2" max="2" width="19.5703125" customWidth="1"/>
    <col min="3" max="3" width="14" customWidth="1"/>
    <col min="4" max="4" width="13.140625" customWidth="1"/>
    <col min="5" max="6" width="15.7109375" customWidth="1"/>
    <col min="7" max="7" width="13.85546875" customWidth="1"/>
    <col min="8" max="8" width="14.85546875" customWidth="1"/>
  </cols>
  <sheetData>
    <row r="1" spans="1:8" ht="15.75" thickBot="1" x14ac:dyDescent="0.3"/>
    <row r="2" spans="1:8" s="147" customFormat="1" ht="10.5" x14ac:dyDescent="0.15">
      <c r="A2" s="379" t="s">
        <v>436</v>
      </c>
      <c r="B2" s="388"/>
      <c r="C2" s="388"/>
      <c r="D2" s="388"/>
      <c r="E2" s="388"/>
      <c r="F2" s="388"/>
      <c r="G2" s="388"/>
      <c r="H2" s="389"/>
    </row>
    <row r="3" spans="1:8" s="147" customFormat="1" ht="10.5" x14ac:dyDescent="0.15">
      <c r="A3" s="390" t="s">
        <v>297</v>
      </c>
      <c r="B3" s="391"/>
      <c r="C3" s="391"/>
      <c r="D3" s="391"/>
      <c r="E3" s="391"/>
      <c r="F3" s="391"/>
      <c r="G3" s="391"/>
      <c r="H3" s="392"/>
    </row>
    <row r="4" spans="1:8" s="147" customFormat="1" ht="10.5" x14ac:dyDescent="0.15">
      <c r="A4" s="390" t="s">
        <v>384</v>
      </c>
      <c r="B4" s="391"/>
      <c r="C4" s="391"/>
      <c r="D4" s="391"/>
      <c r="E4" s="391"/>
      <c r="F4" s="391"/>
      <c r="G4" s="391"/>
      <c r="H4" s="392"/>
    </row>
    <row r="5" spans="1:8" s="147" customFormat="1" ht="10.5" x14ac:dyDescent="0.15">
      <c r="A5" s="390" t="s">
        <v>453</v>
      </c>
      <c r="B5" s="391"/>
      <c r="C5" s="391"/>
      <c r="D5" s="391"/>
      <c r="E5" s="391"/>
      <c r="F5" s="391"/>
      <c r="G5" s="391"/>
      <c r="H5" s="392"/>
    </row>
    <row r="6" spans="1:8" s="147" customFormat="1" ht="11.25" thickBot="1" x14ac:dyDescent="0.2">
      <c r="A6" s="381" t="s">
        <v>1</v>
      </c>
      <c r="B6" s="393"/>
      <c r="C6" s="393"/>
      <c r="D6" s="393"/>
      <c r="E6" s="393"/>
      <c r="F6" s="393"/>
      <c r="G6" s="393"/>
      <c r="H6" s="394"/>
    </row>
    <row r="7" spans="1:8" s="147" customFormat="1" ht="11.25" thickBot="1" x14ac:dyDescent="0.2">
      <c r="A7" s="379" t="s">
        <v>2</v>
      </c>
      <c r="B7" s="380"/>
      <c r="C7" s="383" t="s">
        <v>299</v>
      </c>
      <c r="D7" s="384"/>
      <c r="E7" s="384"/>
      <c r="F7" s="384"/>
      <c r="G7" s="385"/>
      <c r="H7" s="386" t="s">
        <v>300</v>
      </c>
    </row>
    <row r="8" spans="1:8" s="147" customFormat="1" ht="21.75" thickBot="1" x14ac:dyDescent="0.2">
      <c r="A8" s="381"/>
      <c r="B8" s="382"/>
      <c r="C8" s="148" t="s">
        <v>187</v>
      </c>
      <c r="D8" s="148" t="s">
        <v>301</v>
      </c>
      <c r="E8" s="148" t="s">
        <v>302</v>
      </c>
      <c r="F8" s="148" t="s">
        <v>188</v>
      </c>
      <c r="G8" s="148" t="s">
        <v>205</v>
      </c>
      <c r="H8" s="387"/>
    </row>
    <row r="9" spans="1:8" s="1" customFormat="1" ht="10.5" x14ac:dyDescent="0.15">
      <c r="A9" s="239"/>
      <c r="B9" s="396"/>
      <c r="C9" s="53"/>
      <c r="D9" s="132"/>
      <c r="E9" s="132"/>
      <c r="F9" s="132"/>
      <c r="G9" s="132"/>
      <c r="H9" s="132"/>
    </row>
    <row r="10" spans="1:8" s="1" customFormat="1" ht="16.5" customHeight="1" x14ac:dyDescent="0.15">
      <c r="A10" s="397" t="s">
        <v>385</v>
      </c>
      <c r="B10" s="398"/>
      <c r="C10" s="135">
        <f t="shared" ref="C10:D10" si="0">+C11+C21+C30</f>
        <v>34121343</v>
      </c>
      <c r="D10" s="133">
        <f t="shared" si="0"/>
        <v>5508122.9199999999</v>
      </c>
      <c r="E10" s="135">
        <f>+E11+E21+E30</f>
        <v>39629465.920000002</v>
      </c>
      <c r="F10" s="135">
        <f>+F11+F21+F30</f>
        <v>15216538.279999999</v>
      </c>
      <c r="G10" s="135">
        <f>+G11+G21+G30</f>
        <v>15095135.84</v>
      </c>
      <c r="H10" s="135">
        <f>+H11+H21+H30</f>
        <v>24412927.640000001</v>
      </c>
    </row>
    <row r="11" spans="1:8" s="1" customFormat="1" ht="10.5" x14ac:dyDescent="0.15">
      <c r="A11" s="399" t="s">
        <v>386</v>
      </c>
      <c r="B11" s="400"/>
      <c r="C11" s="100">
        <f>+C12+C13+C14+C15+C16+C17+C18+C19</f>
        <v>34121343</v>
      </c>
      <c r="D11" s="133">
        <f t="shared" ref="D11" si="1">+D12+D13+D14+D15+D16+D17+D18+D19</f>
        <v>5508122.9199999999</v>
      </c>
      <c r="E11" s="100">
        <f>+E12+E13+E14+E15+E16+E17+E18+E19</f>
        <v>39629465.920000002</v>
      </c>
      <c r="F11" s="100">
        <f>+F12+F13+F14+F15+F16+F17+F18+F19</f>
        <v>15216538.279999999</v>
      </c>
      <c r="G11" s="100">
        <f>+G12+G13+G14+G15+G16+G17+G18+G19</f>
        <v>15095135.84</v>
      </c>
      <c r="H11" s="100">
        <f>+H12+H13+H14+H15+H16+H17+H18+H19</f>
        <v>24412927.640000001</v>
      </c>
    </row>
    <row r="12" spans="1:8" s="1" customFormat="1" ht="10.5" x14ac:dyDescent="0.15">
      <c r="A12" s="144" t="s">
        <v>387</v>
      </c>
      <c r="B12" s="145"/>
      <c r="C12" s="101"/>
      <c r="D12" s="133"/>
      <c r="E12" s="102"/>
      <c r="F12" s="102"/>
      <c r="G12" s="102"/>
      <c r="H12" s="102"/>
    </row>
    <row r="13" spans="1:8" s="1" customFormat="1" ht="10.5" x14ac:dyDescent="0.15">
      <c r="A13" s="144" t="s">
        <v>388</v>
      </c>
      <c r="B13" s="145"/>
      <c r="C13" s="101">
        <v>34121343</v>
      </c>
      <c r="D13" s="87">
        <v>5508122.9199999999</v>
      </c>
      <c r="E13" s="102">
        <v>39629465.920000002</v>
      </c>
      <c r="F13" s="102">
        <v>15216538.279999999</v>
      </c>
      <c r="G13" s="102">
        <v>15095135.84</v>
      </c>
      <c r="H13" s="102">
        <f>+C13+D13-F13</f>
        <v>24412927.640000001</v>
      </c>
    </row>
    <row r="14" spans="1:8" s="1" customFormat="1" ht="10.5" x14ac:dyDescent="0.15">
      <c r="A14" s="144" t="s">
        <v>389</v>
      </c>
      <c r="B14" s="145"/>
      <c r="C14" s="101"/>
      <c r="D14" s="102"/>
      <c r="E14" s="102"/>
      <c r="F14" s="102"/>
      <c r="G14" s="102"/>
      <c r="H14" s="102"/>
    </row>
    <row r="15" spans="1:8" s="1" customFormat="1" ht="10.5" x14ac:dyDescent="0.15">
      <c r="A15" s="144" t="s">
        <v>390</v>
      </c>
      <c r="B15" s="145"/>
      <c r="C15" s="101"/>
      <c r="D15" s="102"/>
      <c r="E15" s="102"/>
      <c r="F15" s="102"/>
      <c r="G15" s="102"/>
      <c r="H15" s="102"/>
    </row>
    <row r="16" spans="1:8" s="1" customFormat="1" ht="10.5" x14ac:dyDescent="0.15">
      <c r="A16" s="144" t="s">
        <v>391</v>
      </c>
      <c r="B16" s="145"/>
      <c r="C16" s="101"/>
      <c r="D16" s="102"/>
      <c r="E16" s="102"/>
      <c r="F16" s="102"/>
      <c r="G16" s="102"/>
      <c r="H16" s="102"/>
    </row>
    <row r="17" spans="1:8" s="1" customFormat="1" ht="10.5" x14ac:dyDescent="0.15">
      <c r="A17" s="144" t="s">
        <v>392</v>
      </c>
      <c r="B17" s="145"/>
      <c r="C17" s="101"/>
      <c r="D17" s="102"/>
      <c r="E17" s="102"/>
      <c r="F17" s="102"/>
      <c r="G17" s="102"/>
      <c r="H17" s="102"/>
    </row>
    <row r="18" spans="1:8" s="1" customFormat="1" ht="22.7" customHeight="1" x14ac:dyDescent="0.15">
      <c r="A18" s="401" t="s">
        <v>393</v>
      </c>
      <c r="B18" s="402"/>
      <c r="C18" s="101"/>
      <c r="D18" s="102"/>
      <c r="E18" s="102"/>
      <c r="F18" s="102"/>
      <c r="G18" s="102"/>
      <c r="H18" s="102"/>
    </row>
    <row r="19" spans="1:8" s="1" customFormat="1" ht="10.5" x14ac:dyDescent="0.15">
      <c r="A19" s="144" t="s">
        <v>394</v>
      </c>
      <c r="B19" s="145"/>
      <c r="C19" s="101"/>
      <c r="D19" s="102"/>
      <c r="E19" s="102"/>
      <c r="F19" s="102"/>
      <c r="G19" s="102"/>
      <c r="H19" s="102"/>
    </row>
    <row r="20" spans="1:8" s="1" customFormat="1" ht="10.5" x14ac:dyDescent="0.15">
      <c r="A20" s="111"/>
      <c r="B20" s="112"/>
      <c r="C20" s="100"/>
      <c r="D20" s="103"/>
      <c r="E20" s="103"/>
      <c r="F20" s="103"/>
      <c r="G20" s="103"/>
      <c r="H20" s="103"/>
    </row>
    <row r="21" spans="1:8" s="1" customFormat="1" ht="29.25" customHeight="1" x14ac:dyDescent="0.15">
      <c r="A21" s="397" t="s">
        <v>395</v>
      </c>
      <c r="B21" s="403"/>
      <c r="C21" s="133">
        <f>SUM(C22:C28)</f>
        <v>0</v>
      </c>
      <c r="D21" s="133">
        <f t="shared" ref="D21:H21" si="2">SUM(D22:D28)</f>
        <v>0</v>
      </c>
      <c r="E21" s="133">
        <f t="shared" si="2"/>
        <v>0</v>
      </c>
      <c r="F21" s="133">
        <f t="shared" si="2"/>
        <v>0</v>
      </c>
      <c r="G21" s="133">
        <f t="shared" si="2"/>
        <v>0</v>
      </c>
      <c r="H21" s="133">
        <f t="shared" si="2"/>
        <v>0</v>
      </c>
    </row>
    <row r="22" spans="1:8" s="1" customFormat="1" ht="10.5" x14ac:dyDescent="0.15">
      <c r="A22" s="144" t="s">
        <v>396</v>
      </c>
      <c r="B22" s="145"/>
      <c r="C22" s="101"/>
      <c r="D22" s="102"/>
      <c r="E22" s="102"/>
      <c r="F22" s="102"/>
      <c r="G22" s="102"/>
      <c r="H22" s="102"/>
    </row>
    <row r="23" spans="1:8" s="1" customFormat="1" ht="10.5" x14ac:dyDescent="0.15">
      <c r="A23" s="144" t="s">
        <v>397</v>
      </c>
      <c r="B23" s="145"/>
      <c r="C23" s="101"/>
      <c r="D23" s="102"/>
      <c r="E23" s="102"/>
      <c r="F23" s="102"/>
      <c r="G23" s="102"/>
      <c r="H23" s="102"/>
    </row>
    <row r="24" spans="1:8" s="1" customFormat="1" ht="10.5" x14ac:dyDescent="0.15">
      <c r="A24" s="144" t="s">
        <v>398</v>
      </c>
      <c r="B24" s="145"/>
      <c r="C24" s="101"/>
      <c r="D24" s="102"/>
      <c r="E24" s="102"/>
      <c r="F24" s="102"/>
      <c r="G24" s="102"/>
      <c r="H24" s="102"/>
    </row>
    <row r="25" spans="1:8" s="1" customFormat="1" ht="24" customHeight="1" x14ac:dyDescent="0.15">
      <c r="A25" s="401" t="s">
        <v>399</v>
      </c>
      <c r="B25" s="402"/>
      <c r="C25" s="101"/>
      <c r="D25" s="102"/>
      <c r="E25" s="102"/>
      <c r="F25" s="102"/>
      <c r="G25" s="102"/>
      <c r="H25" s="102"/>
    </row>
    <row r="26" spans="1:8" s="1" customFormat="1" ht="10.5" x14ac:dyDescent="0.15">
      <c r="A26" s="144" t="s">
        <v>400</v>
      </c>
      <c r="B26" s="145"/>
      <c r="C26" s="101"/>
      <c r="D26" s="102"/>
      <c r="E26" s="102"/>
      <c r="F26" s="102"/>
      <c r="G26" s="102"/>
      <c r="H26" s="102"/>
    </row>
    <row r="27" spans="1:8" s="1" customFormat="1" ht="10.5" x14ac:dyDescent="0.15">
      <c r="A27" s="144" t="s">
        <v>401</v>
      </c>
      <c r="B27" s="145"/>
      <c r="C27" s="101"/>
      <c r="D27" s="102"/>
      <c r="E27" s="102"/>
      <c r="F27" s="102"/>
      <c r="G27" s="102"/>
      <c r="H27" s="102"/>
    </row>
    <row r="28" spans="1:8" s="1" customFormat="1" ht="10.5" x14ac:dyDescent="0.15">
      <c r="A28" s="144" t="s">
        <v>402</v>
      </c>
      <c r="B28" s="145"/>
      <c r="C28" s="101"/>
      <c r="D28" s="102"/>
      <c r="E28" s="102"/>
      <c r="F28" s="102"/>
      <c r="G28" s="102"/>
      <c r="H28" s="102"/>
    </row>
    <row r="29" spans="1:8" s="1" customFormat="1" ht="10.5" x14ac:dyDescent="0.15">
      <c r="A29" s="111"/>
      <c r="B29" s="112"/>
      <c r="C29" s="100"/>
      <c r="D29" s="103"/>
      <c r="E29" s="103"/>
      <c r="F29" s="103"/>
      <c r="G29" s="103"/>
      <c r="H29" s="103"/>
    </row>
    <row r="30" spans="1:8" s="1" customFormat="1" ht="23.45" customHeight="1" x14ac:dyDescent="0.15">
      <c r="A30" s="397" t="s">
        <v>403</v>
      </c>
      <c r="B30" s="398"/>
      <c r="C30" s="133">
        <f t="shared" ref="C30:H30" si="3">SUM(C31:C39)</f>
        <v>0</v>
      </c>
      <c r="D30" s="133">
        <f t="shared" si="3"/>
        <v>0</v>
      </c>
      <c r="E30" s="133">
        <f t="shared" si="3"/>
        <v>0</v>
      </c>
      <c r="F30" s="133">
        <f t="shared" si="3"/>
        <v>0</v>
      </c>
      <c r="G30" s="133">
        <f t="shared" si="3"/>
        <v>0</v>
      </c>
      <c r="H30" s="133">
        <f t="shared" si="3"/>
        <v>0</v>
      </c>
    </row>
    <row r="31" spans="1:8" s="1" customFormat="1" ht="24" customHeight="1" x14ac:dyDescent="0.15">
      <c r="A31" s="401" t="s">
        <v>404</v>
      </c>
      <c r="B31" s="402"/>
      <c r="C31" s="101"/>
      <c r="D31" s="102"/>
      <c r="E31" s="102"/>
      <c r="F31" s="102"/>
      <c r="G31" s="102"/>
      <c r="H31" s="102"/>
    </row>
    <row r="32" spans="1:8" s="1" customFormat="1" ht="10.5" x14ac:dyDescent="0.15">
      <c r="A32" s="146" t="s">
        <v>405</v>
      </c>
      <c r="B32" s="145"/>
      <c r="C32" s="101"/>
      <c r="D32" s="102"/>
      <c r="E32" s="102"/>
      <c r="F32" s="102"/>
      <c r="G32" s="102"/>
      <c r="H32" s="102"/>
    </row>
    <row r="33" spans="1:8" s="1" customFormat="1" ht="10.5" x14ac:dyDescent="0.15">
      <c r="A33" s="144" t="s">
        <v>406</v>
      </c>
      <c r="B33" s="145"/>
      <c r="C33" s="101"/>
      <c r="D33" s="102"/>
      <c r="E33" s="102"/>
      <c r="F33" s="102"/>
      <c r="G33" s="102"/>
      <c r="H33" s="102"/>
    </row>
    <row r="34" spans="1:8" s="1" customFormat="1" ht="10.5" x14ac:dyDescent="0.15">
      <c r="A34" s="144" t="s">
        <v>407</v>
      </c>
      <c r="B34" s="145"/>
      <c r="C34" s="101"/>
      <c r="D34" s="102"/>
      <c r="E34" s="102"/>
      <c r="F34" s="102"/>
      <c r="G34" s="102"/>
      <c r="H34" s="102"/>
    </row>
    <row r="35" spans="1:8" s="1" customFormat="1" ht="10.5" x14ac:dyDescent="0.15">
      <c r="A35" s="144" t="s">
        <v>408</v>
      </c>
      <c r="B35" s="145"/>
      <c r="C35" s="101"/>
      <c r="D35" s="102"/>
      <c r="E35" s="102"/>
      <c r="F35" s="102"/>
      <c r="G35" s="102"/>
      <c r="H35" s="102"/>
    </row>
    <row r="36" spans="1:8" s="1" customFormat="1" ht="10.5" x14ac:dyDescent="0.15">
      <c r="A36" s="144" t="s">
        <v>409</v>
      </c>
      <c r="B36" s="145"/>
      <c r="C36" s="101"/>
      <c r="D36" s="102"/>
      <c r="E36" s="102"/>
      <c r="F36" s="102"/>
      <c r="G36" s="102"/>
      <c r="H36" s="102"/>
    </row>
    <row r="37" spans="1:8" s="1" customFormat="1" ht="10.5" x14ac:dyDescent="0.15">
      <c r="A37" s="144" t="s">
        <v>410</v>
      </c>
      <c r="B37" s="145"/>
      <c r="C37" s="101"/>
      <c r="D37" s="102"/>
      <c r="E37" s="102"/>
      <c r="F37" s="102"/>
      <c r="G37" s="102"/>
      <c r="H37" s="102"/>
    </row>
    <row r="38" spans="1:8" s="1" customFormat="1" ht="10.5" x14ac:dyDescent="0.15">
      <c r="A38" s="146" t="s">
        <v>411</v>
      </c>
      <c r="B38" s="145"/>
      <c r="C38" s="101"/>
      <c r="D38" s="102"/>
      <c r="E38" s="102"/>
      <c r="F38" s="102"/>
      <c r="G38" s="102"/>
      <c r="H38" s="102"/>
    </row>
    <row r="39" spans="1:8" s="1" customFormat="1" ht="10.5" x14ac:dyDescent="0.15">
      <c r="A39" s="182" t="s">
        <v>412</v>
      </c>
      <c r="B39" s="145"/>
      <c r="C39" s="101"/>
      <c r="D39" s="102"/>
      <c r="E39" s="102"/>
      <c r="F39" s="102"/>
      <c r="G39" s="102"/>
      <c r="H39" s="102"/>
    </row>
    <row r="40" spans="1:8" s="1" customFormat="1" ht="10.5" x14ac:dyDescent="0.15">
      <c r="A40" s="111"/>
      <c r="B40" s="112"/>
      <c r="C40" s="100"/>
      <c r="D40" s="103"/>
      <c r="E40" s="103"/>
      <c r="F40" s="103"/>
      <c r="G40" s="103"/>
      <c r="H40" s="103"/>
    </row>
    <row r="41" spans="1:8" s="1" customFormat="1" ht="19.5" customHeight="1" x14ac:dyDescent="0.15">
      <c r="A41" s="404" t="s">
        <v>413</v>
      </c>
      <c r="B41" s="405"/>
      <c r="C41" s="133">
        <f>SUM(C42:C45)</f>
        <v>0</v>
      </c>
      <c r="D41" s="133">
        <f t="shared" ref="D41:H41" si="4">SUM(D42:D45)</f>
        <v>0</v>
      </c>
      <c r="E41" s="133">
        <f t="shared" si="4"/>
        <v>0</v>
      </c>
      <c r="F41" s="133">
        <f t="shared" si="4"/>
        <v>0</v>
      </c>
      <c r="G41" s="133">
        <f t="shared" si="4"/>
        <v>0</v>
      </c>
      <c r="H41" s="133">
        <f t="shared" si="4"/>
        <v>0</v>
      </c>
    </row>
    <row r="42" spans="1:8" s="1" customFormat="1" ht="24.75" customHeight="1" x14ac:dyDescent="0.15">
      <c r="A42" s="401" t="s">
        <v>414</v>
      </c>
      <c r="B42" s="402"/>
      <c r="C42" s="133"/>
      <c r="D42" s="133"/>
      <c r="E42" s="133"/>
      <c r="F42" s="133"/>
      <c r="G42" s="133"/>
      <c r="H42" s="133"/>
    </row>
    <row r="43" spans="1:8" s="1" customFormat="1" ht="34.5" customHeight="1" x14ac:dyDescent="0.15">
      <c r="A43" s="401" t="s">
        <v>415</v>
      </c>
      <c r="B43" s="402"/>
      <c r="C43" s="101"/>
      <c r="D43" s="102"/>
      <c r="E43" s="102"/>
      <c r="F43" s="102"/>
      <c r="G43" s="102"/>
      <c r="H43" s="102"/>
    </row>
    <row r="44" spans="1:8" s="1" customFormat="1" ht="10.5" x14ac:dyDescent="0.15">
      <c r="A44" s="146" t="s">
        <v>416</v>
      </c>
      <c r="B44" s="145"/>
      <c r="C44" s="101"/>
      <c r="D44" s="102"/>
      <c r="E44" s="102"/>
      <c r="F44" s="102"/>
      <c r="G44" s="102"/>
      <c r="H44" s="102"/>
    </row>
    <row r="45" spans="1:8" s="1" customFormat="1" ht="10.5" x14ac:dyDescent="0.15">
      <c r="A45" s="182" t="s">
        <v>417</v>
      </c>
      <c r="B45" s="145"/>
      <c r="C45" s="101"/>
      <c r="D45" s="102"/>
      <c r="E45" s="102"/>
      <c r="F45" s="102"/>
      <c r="G45" s="102"/>
      <c r="H45" s="102"/>
    </row>
    <row r="46" spans="1:8" s="1" customFormat="1" ht="10.5" x14ac:dyDescent="0.15">
      <c r="A46" s="111"/>
      <c r="B46" s="112"/>
      <c r="C46" s="100"/>
      <c r="D46" s="103"/>
      <c r="E46" s="103"/>
      <c r="F46" s="103"/>
      <c r="G46" s="103"/>
      <c r="H46" s="103"/>
    </row>
    <row r="47" spans="1:8" s="1" customFormat="1" ht="10.5" x14ac:dyDescent="0.15">
      <c r="A47" s="345" t="s">
        <v>418</v>
      </c>
      <c r="B47" s="395"/>
      <c r="C47" s="133">
        <f>+C48+C58+C67+C78</f>
        <v>0</v>
      </c>
      <c r="D47" s="133">
        <f t="shared" ref="D47:H47" si="5">+D48+D58+D67+D78</f>
        <v>0</v>
      </c>
      <c r="E47" s="133">
        <f t="shared" si="5"/>
        <v>0</v>
      </c>
      <c r="F47" s="133">
        <f t="shared" si="5"/>
        <v>0</v>
      </c>
      <c r="G47" s="133">
        <f t="shared" si="5"/>
        <v>0</v>
      </c>
      <c r="H47" s="133">
        <f t="shared" si="5"/>
        <v>0</v>
      </c>
    </row>
    <row r="48" spans="1:8" s="1" customFormat="1" ht="27.75" customHeight="1" x14ac:dyDescent="0.15">
      <c r="A48" s="397" t="s">
        <v>386</v>
      </c>
      <c r="B48" s="403"/>
      <c r="C48" s="133">
        <f>SUM(C49:C56)</f>
        <v>0</v>
      </c>
      <c r="D48" s="133">
        <f t="shared" ref="D48:H48" si="6">SUM(D49:D56)</f>
        <v>0</v>
      </c>
      <c r="E48" s="133">
        <f t="shared" si="6"/>
        <v>0</v>
      </c>
      <c r="F48" s="133">
        <f t="shared" si="6"/>
        <v>0</v>
      </c>
      <c r="G48" s="133">
        <f t="shared" si="6"/>
        <v>0</v>
      </c>
      <c r="H48" s="133">
        <f t="shared" si="6"/>
        <v>0</v>
      </c>
    </row>
    <row r="49" spans="1:8" s="1" customFormat="1" ht="10.5" x14ac:dyDescent="0.15">
      <c r="A49" s="144" t="s">
        <v>387</v>
      </c>
      <c r="B49" s="145"/>
      <c r="C49" s="101"/>
      <c r="D49" s="102"/>
      <c r="E49" s="102"/>
      <c r="F49" s="102"/>
      <c r="G49" s="102"/>
      <c r="H49" s="102"/>
    </row>
    <row r="50" spans="1:8" s="1" customFormat="1" ht="10.5" x14ac:dyDescent="0.15">
      <c r="A50" s="144" t="s">
        <v>388</v>
      </c>
      <c r="B50" s="145"/>
      <c r="C50" s="101"/>
      <c r="D50" s="102"/>
      <c r="E50" s="102"/>
      <c r="F50" s="102"/>
      <c r="G50" s="102"/>
      <c r="H50" s="102"/>
    </row>
    <row r="51" spans="1:8" s="1" customFormat="1" ht="10.5" x14ac:dyDescent="0.15">
      <c r="A51" s="144" t="s">
        <v>389</v>
      </c>
      <c r="B51" s="145"/>
      <c r="C51" s="101"/>
      <c r="D51" s="102"/>
      <c r="E51" s="102"/>
      <c r="F51" s="102"/>
      <c r="G51" s="102"/>
      <c r="H51" s="102"/>
    </row>
    <row r="52" spans="1:8" s="1" customFormat="1" ht="10.5" x14ac:dyDescent="0.15">
      <c r="A52" s="144" t="s">
        <v>390</v>
      </c>
      <c r="B52" s="145"/>
      <c r="C52" s="101"/>
      <c r="D52" s="102"/>
      <c r="E52" s="102"/>
      <c r="F52" s="102"/>
      <c r="G52" s="102"/>
      <c r="H52" s="102"/>
    </row>
    <row r="53" spans="1:8" s="1" customFormat="1" ht="10.5" x14ac:dyDescent="0.15">
      <c r="A53" s="144" t="s">
        <v>391</v>
      </c>
      <c r="B53" s="145"/>
      <c r="C53" s="101"/>
      <c r="D53" s="102"/>
      <c r="E53" s="102"/>
      <c r="F53" s="102"/>
      <c r="G53" s="102"/>
      <c r="H53" s="102"/>
    </row>
    <row r="54" spans="1:8" s="1" customFormat="1" ht="10.5" x14ac:dyDescent="0.15">
      <c r="A54" s="144" t="s">
        <v>392</v>
      </c>
      <c r="B54" s="145"/>
      <c r="C54" s="101"/>
      <c r="D54" s="102"/>
      <c r="E54" s="102"/>
      <c r="F54" s="102"/>
      <c r="G54" s="102"/>
      <c r="H54" s="102"/>
    </row>
    <row r="55" spans="1:8" s="1" customFormat="1" ht="27" customHeight="1" x14ac:dyDescent="0.15">
      <c r="A55" s="401" t="s">
        <v>393</v>
      </c>
      <c r="B55" s="402"/>
      <c r="C55" s="101"/>
      <c r="D55" s="102"/>
      <c r="E55" s="102"/>
      <c r="F55" s="102"/>
      <c r="G55" s="102"/>
      <c r="H55" s="102"/>
    </row>
    <row r="56" spans="1:8" s="1" customFormat="1" ht="10.5" x14ac:dyDescent="0.15">
      <c r="A56" s="144" t="s">
        <v>394</v>
      </c>
      <c r="B56" s="145"/>
      <c r="C56" s="101"/>
      <c r="D56" s="102"/>
      <c r="E56" s="102"/>
      <c r="F56" s="102"/>
      <c r="G56" s="102"/>
      <c r="H56" s="102"/>
    </row>
    <row r="57" spans="1:8" s="1" customFormat="1" ht="10.5" x14ac:dyDescent="0.15">
      <c r="A57" s="111"/>
      <c r="B57" s="112"/>
      <c r="C57" s="100"/>
      <c r="D57" s="103"/>
      <c r="E57" s="103"/>
      <c r="F57" s="103"/>
      <c r="G57" s="103"/>
      <c r="H57" s="103"/>
    </row>
    <row r="58" spans="1:8" s="1" customFormat="1" ht="25.5" customHeight="1" x14ac:dyDescent="0.15">
      <c r="A58" s="397" t="s">
        <v>395</v>
      </c>
      <c r="B58" s="403"/>
      <c r="C58" s="133">
        <f>SUM(C59:C65)</f>
        <v>0</v>
      </c>
      <c r="D58" s="133">
        <f t="shared" ref="D58:H58" si="7">SUM(D59:D65)</f>
        <v>0</v>
      </c>
      <c r="E58" s="133">
        <f t="shared" si="7"/>
        <v>0</v>
      </c>
      <c r="F58" s="133">
        <f t="shared" si="7"/>
        <v>0</v>
      </c>
      <c r="G58" s="133">
        <f t="shared" si="7"/>
        <v>0</v>
      </c>
      <c r="H58" s="133">
        <f t="shared" si="7"/>
        <v>0</v>
      </c>
    </row>
    <row r="59" spans="1:8" s="1" customFormat="1" ht="10.5" x14ac:dyDescent="0.15">
      <c r="A59" s="144" t="s">
        <v>396</v>
      </c>
      <c r="B59" s="145"/>
      <c r="C59" s="101"/>
      <c r="D59" s="102"/>
      <c r="E59" s="102"/>
      <c r="F59" s="102"/>
      <c r="G59" s="102"/>
      <c r="H59" s="102"/>
    </row>
    <row r="60" spans="1:8" s="1" customFormat="1" ht="10.5" x14ac:dyDescent="0.15">
      <c r="A60" s="144" t="s">
        <v>397</v>
      </c>
      <c r="B60" s="145"/>
      <c r="C60" s="101"/>
      <c r="D60" s="102"/>
      <c r="E60" s="102"/>
      <c r="F60" s="102"/>
      <c r="G60" s="102"/>
      <c r="H60" s="102"/>
    </row>
    <row r="61" spans="1:8" s="1" customFormat="1" ht="10.5" x14ac:dyDescent="0.15">
      <c r="A61" s="144" t="s">
        <v>398</v>
      </c>
      <c r="B61" s="145"/>
      <c r="C61" s="101"/>
      <c r="D61" s="102"/>
      <c r="E61" s="102"/>
      <c r="F61" s="102"/>
      <c r="G61" s="102"/>
      <c r="H61" s="102"/>
    </row>
    <row r="62" spans="1:8" s="1" customFormat="1" ht="25.5" customHeight="1" x14ac:dyDescent="0.15">
      <c r="A62" s="401" t="s">
        <v>399</v>
      </c>
      <c r="B62" s="402"/>
      <c r="C62" s="101"/>
      <c r="D62" s="102"/>
      <c r="E62" s="102"/>
      <c r="F62" s="102"/>
      <c r="G62" s="102"/>
      <c r="H62" s="102"/>
    </row>
    <row r="63" spans="1:8" s="1" customFormat="1" ht="10.5" x14ac:dyDescent="0.15">
      <c r="A63" s="144" t="s">
        <v>400</v>
      </c>
      <c r="B63" s="145"/>
      <c r="C63" s="101"/>
      <c r="D63" s="102"/>
      <c r="E63" s="102"/>
      <c r="F63" s="102"/>
      <c r="G63" s="102"/>
      <c r="H63" s="102"/>
    </row>
    <row r="64" spans="1:8" s="1" customFormat="1" ht="10.5" x14ac:dyDescent="0.15">
      <c r="A64" s="144" t="s">
        <v>401</v>
      </c>
      <c r="B64" s="145"/>
      <c r="C64" s="101"/>
      <c r="D64" s="102"/>
      <c r="E64" s="102"/>
      <c r="F64" s="102"/>
      <c r="G64" s="102"/>
      <c r="H64" s="102"/>
    </row>
    <row r="65" spans="1:8" s="1" customFormat="1" ht="10.5" x14ac:dyDescent="0.15">
      <c r="A65" s="144" t="s">
        <v>402</v>
      </c>
      <c r="B65" s="145"/>
      <c r="C65" s="101"/>
      <c r="D65" s="102"/>
      <c r="E65" s="102"/>
      <c r="F65" s="102"/>
      <c r="G65" s="102"/>
      <c r="H65" s="102"/>
    </row>
    <row r="66" spans="1:8" s="1" customFormat="1" ht="10.5" x14ac:dyDescent="0.15">
      <c r="A66" s="111"/>
      <c r="B66" s="112"/>
      <c r="C66" s="100"/>
      <c r="D66" s="103"/>
      <c r="E66" s="103"/>
      <c r="F66" s="103"/>
      <c r="G66" s="103"/>
      <c r="H66" s="103"/>
    </row>
    <row r="67" spans="1:8" s="1" customFormat="1" ht="21.75" customHeight="1" x14ac:dyDescent="0.15">
      <c r="A67" s="397" t="s">
        <v>403</v>
      </c>
      <c r="B67" s="403"/>
      <c r="C67" s="133">
        <f>SUM(C68:C76)</f>
        <v>0</v>
      </c>
      <c r="D67" s="133">
        <f t="shared" ref="D67:H67" si="8">SUM(D68:D76)</f>
        <v>0</v>
      </c>
      <c r="E67" s="133">
        <f t="shared" si="8"/>
        <v>0</v>
      </c>
      <c r="F67" s="133">
        <f t="shared" si="8"/>
        <v>0</v>
      </c>
      <c r="G67" s="133">
        <f t="shared" si="8"/>
        <v>0</v>
      </c>
      <c r="H67" s="133">
        <f t="shared" si="8"/>
        <v>0</v>
      </c>
    </row>
    <row r="68" spans="1:8" s="1" customFormat="1" ht="26.45" customHeight="1" x14ac:dyDescent="0.15">
      <c r="A68" s="401" t="s">
        <v>404</v>
      </c>
      <c r="B68" s="402"/>
      <c r="C68" s="101"/>
      <c r="D68" s="102"/>
      <c r="E68" s="102"/>
      <c r="F68" s="102"/>
      <c r="G68" s="102"/>
      <c r="H68" s="102"/>
    </row>
    <row r="69" spans="1:8" s="1" customFormat="1" ht="10.5" x14ac:dyDescent="0.15">
      <c r="A69" s="146" t="s">
        <v>405</v>
      </c>
      <c r="B69" s="145"/>
      <c r="C69" s="101"/>
      <c r="D69" s="102"/>
      <c r="E69" s="102"/>
      <c r="F69" s="102"/>
      <c r="G69" s="102"/>
      <c r="H69" s="102"/>
    </row>
    <row r="70" spans="1:8" s="1" customFormat="1" ht="10.5" x14ac:dyDescent="0.15">
      <c r="A70" s="144" t="s">
        <v>406</v>
      </c>
      <c r="B70" s="145"/>
      <c r="C70" s="101"/>
      <c r="D70" s="102"/>
      <c r="E70" s="102"/>
      <c r="F70" s="102"/>
      <c r="G70" s="102"/>
      <c r="H70" s="102"/>
    </row>
    <row r="71" spans="1:8" s="1" customFormat="1" ht="10.5" x14ac:dyDescent="0.15">
      <c r="A71" s="144" t="s">
        <v>407</v>
      </c>
      <c r="B71" s="145"/>
      <c r="C71" s="101"/>
      <c r="D71" s="102"/>
      <c r="E71" s="102"/>
      <c r="F71" s="102"/>
      <c r="G71" s="102"/>
      <c r="H71" s="102"/>
    </row>
    <row r="72" spans="1:8" s="1" customFormat="1" ht="10.5" x14ac:dyDescent="0.15">
      <c r="A72" s="144" t="s">
        <v>408</v>
      </c>
      <c r="B72" s="145"/>
      <c r="C72" s="101"/>
      <c r="D72" s="102"/>
      <c r="E72" s="102"/>
      <c r="F72" s="102"/>
      <c r="G72" s="102"/>
      <c r="H72" s="102"/>
    </row>
    <row r="73" spans="1:8" s="1" customFormat="1" ht="10.5" x14ac:dyDescent="0.15">
      <c r="A73" s="144" t="s">
        <v>409</v>
      </c>
      <c r="B73" s="145"/>
      <c r="C73" s="101"/>
      <c r="D73" s="102"/>
      <c r="E73" s="102"/>
      <c r="F73" s="102"/>
      <c r="G73" s="102"/>
      <c r="H73" s="102"/>
    </row>
    <row r="74" spans="1:8" s="1" customFormat="1" ht="10.5" x14ac:dyDescent="0.15">
      <c r="A74" s="144" t="s">
        <v>410</v>
      </c>
      <c r="B74" s="145"/>
      <c r="C74" s="101"/>
      <c r="D74" s="102"/>
      <c r="E74" s="102"/>
      <c r="F74" s="102"/>
      <c r="G74" s="102"/>
      <c r="H74" s="102"/>
    </row>
    <row r="75" spans="1:8" s="1" customFormat="1" ht="10.5" x14ac:dyDescent="0.15">
      <c r="A75" s="146" t="s">
        <v>411</v>
      </c>
      <c r="B75" s="145"/>
      <c r="C75" s="101"/>
      <c r="D75" s="102"/>
      <c r="E75" s="102"/>
      <c r="F75" s="102"/>
      <c r="G75" s="102"/>
      <c r="H75" s="102"/>
    </row>
    <row r="76" spans="1:8" s="1" customFormat="1" ht="10.5" x14ac:dyDescent="0.15">
      <c r="A76" s="182" t="s">
        <v>412</v>
      </c>
      <c r="B76" s="145"/>
      <c r="C76" s="101"/>
      <c r="D76" s="102"/>
      <c r="E76" s="102"/>
      <c r="F76" s="102"/>
      <c r="G76" s="102"/>
      <c r="H76" s="102"/>
    </row>
    <row r="77" spans="1:8" s="1" customFormat="1" ht="10.5" x14ac:dyDescent="0.15">
      <c r="A77" s="111"/>
      <c r="B77" s="112"/>
      <c r="C77" s="100"/>
      <c r="D77" s="103"/>
      <c r="E77" s="103"/>
      <c r="F77" s="103"/>
      <c r="G77" s="103"/>
      <c r="H77" s="103"/>
    </row>
    <row r="78" spans="1:8" s="1" customFormat="1" ht="25.5" customHeight="1" x14ac:dyDescent="0.15">
      <c r="A78" s="397" t="s">
        <v>413</v>
      </c>
      <c r="B78" s="403"/>
      <c r="C78" s="133">
        <f t="shared" ref="C78:H78" si="9">SUM(C79:C82)</f>
        <v>0</v>
      </c>
      <c r="D78" s="133">
        <f t="shared" si="9"/>
        <v>0</v>
      </c>
      <c r="E78" s="133">
        <f t="shared" si="9"/>
        <v>0</v>
      </c>
      <c r="F78" s="133">
        <f t="shared" si="9"/>
        <v>0</v>
      </c>
      <c r="G78" s="133">
        <f t="shared" si="9"/>
        <v>0</v>
      </c>
      <c r="H78" s="133">
        <f t="shared" si="9"/>
        <v>0</v>
      </c>
    </row>
    <row r="79" spans="1:8" s="1" customFormat="1" ht="31.7" customHeight="1" x14ac:dyDescent="0.15">
      <c r="A79" s="401" t="s">
        <v>414</v>
      </c>
      <c r="B79" s="402"/>
      <c r="C79" s="101"/>
      <c r="D79" s="102"/>
      <c r="E79" s="102"/>
      <c r="F79" s="102"/>
      <c r="G79" s="102"/>
      <c r="H79" s="102"/>
    </row>
    <row r="80" spans="1:8" s="1" customFormat="1" ht="36" customHeight="1" x14ac:dyDescent="0.15">
      <c r="A80" s="401" t="s">
        <v>415</v>
      </c>
      <c r="B80" s="402"/>
      <c r="C80" s="101"/>
      <c r="D80" s="102"/>
      <c r="E80" s="102"/>
      <c r="F80" s="102"/>
      <c r="G80" s="102"/>
      <c r="H80" s="102"/>
    </row>
    <row r="81" spans="1:8" s="1" customFormat="1" ht="10.5" x14ac:dyDescent="0.15">
      <c r="A81" s="146" t="s">
        <v>416</v>
      </c>
      <c r="B81" s="145"/>
      <c r="C81" s="101"/>
      <c r="D81" s="102"/>
      <c r="E81" s="102"/>
      <c r="F81" s="102"/>
      <c r="G81" s="102"/>
      <c r="H81" s="102"/>
    </row>
    <row r="82" spans="1:8" s="1" customFormat="1" ht="10.5" x14ac:dyDescent="0.15">
      <c r="A82" s="183" t="s">
        <v>417</v>
      </c>
      <c r="B82" s="145"/>
      <c r="C82" s="101"/>
      <c r="D82" s="102"/>
      <c r="E82" s="102"/>
      <c r="F82" s="102"/>
      <c r="G82" s="102"/>
      <c r="H82" s="102"/>
    </row>
    <row r="83" spans="1:8" s="1" customFormat="1" ht="10.5" x14ac:dyDescent="0.15">
      <c r="A83" s="111"/>
      <c r="B83" s="112"/>
      <c r="C83" s="100"/>
      <c r="D83" s="103"/>
      <c r="E83" s="103"/>
      <c r="F83" s="103"/>
      <c r="G83" s="103"/>
      <c r="H83" s="103"/>
    </row>
    <row r="84" spans="1:8" s="1" customFormat="1" ht="10.5" x14ac:dyDescent="0.15">
      <c r="A84" s="345" t="s">
        <v>378</v>
      </c>
      <c r="B84" s="395"/>
      <c r="C84" s="133">
        <f t="shared" ref="C84:H84" si="10">+C10+C47</f>
        <v>34121343</v>
      </c>
      <c r="D84" s="133">
        <f t="shared" si="10"/>
        <v>5508122.9199999999</v>
      </c>
      <c r="E84" s="133">
        <f t="shared" si="10"/>
        <v>39629465.920000002</v>
      </c>
      <c r="F84" s="133">
        <f t="shared" si="10"/>
        <v>15216538.279999999</v>
      </c>
      <c r="G84" s="133">
        <f t="shared" si="10"/>
        <v>15095135.84</v>
      </c>
      <c r="H84" s="133">
        <f t="shared" si="10"/>
        <v>24412927.640000001</v>
      </c>
    </row>
    <row r="85" spans="1:8" s="1" customFormat="1" ht="11.25" thickBot="1" x14ac:dyDescent="0.2">
      <c r="A85" s="44"/>
      <c r="B85" s="52"/>
      <c r="C85" s="41"/>
      <c r="D85" s="42"/>
      <c r="E85" s="42"/>
      <c r="F85" s="42"/>
      <c r="G85" s="42"/>
      <c r="H85" s="42"/>
    </row>
    <row r="86" spans="1:8" s="1" customFormat="1" ht="10.5" x14ac:dyDescent="0.15">
      <c r="A86" s="142"/>
      <c r="B86" s="142"/>
      <c r="C86" s="143"/>
      <c r="D86" s="143"/>
      <c r="E86" s="143"/>
      <c r="F86" s="143"/>
      <c r="G86" s="143"/>
      <c r="H86" s="143"/>
    </row>
    <row r="87" spans="1:8" s="1" customFormat="1" ht="10.5" x14ac:dyDescent="0.15">
      <c r="A87" s="142"/>
      <c r="B87" s="142"/>
      <c r="C87" s="143"/>
      <c r="D87" s="143"/>
      <c r="E87" s="143"/>
      <c r="F87" s="143"/>
      <c r="G87" s="143"/>
      <c r="H87" s="143"/>
    </row>
    <row r="88" spans="1:8" s="1" customFormat="1" ht="10.5" x14ac:dyDescent="0.15"/>
    <row r="89" spans="1:8" s="1" customFormat="1" ht="10.5" x14ac:dyDescent="0.15"/>
    <row r="90" spans="1:8" s="1" customFormat="1" ht="10.5" x14ac:dyDescent="0.15"/>
    <row r="91" spans="1:8" s="1" customFormat="1" ht="10.5" x14ac:dyDescent="0.15"/>
    <row r="92" spans="1:8" s="1" customFormat="1" ht="10.5" x14ac:dyDescent="0.15"/>
    <row r="93" spans="1:8" s="1" customFormat="1" ht="10.5" x14ac:dyDescent="0.15"/>
    <row r="94" spans="1:8" s="1" customFormat="1" ht="10.5" x14ac:dyDescent="0.15"/>
    <row r="95" spans="1:8" s="1" customFormat="1" ht="10.5" x14ac:dyDescent="0.15"/>
    <row r="96" spans="1:8" s="1" customFormat="1" ht="10.5" x14ac:dyDescent="0.15"/>
    <row r="97" s="1" customFormat="1" ht="10.5" x14ac:dyDescent="0.15"/>
  </sheetData>
  <mergeCells count="30">
    <mergeCell ref="A78:B78"/>
    <mergeCell ref="A79:B79"/>
    <mergeCell ref="A80:B80"/>
    <mergeCell ref="A84:B84"/>
    <mergeCell ref="A48:B48"/>
    <mergeCell ref="A55:B55"/>
    <mergeCell ref="A58:B58"/>
    <mergeCell ref="A62:B62"/>
    <mergeCell ref="A67:B67"/>
    <mergeCell ref="A68:B68"/>
    <mergeCell ref="A47:B47"/>
    <mergeCell ref="A9:B9"/>
    <mergeCell ref="A10:B10"/>
    <mergeCell ref="A11:B11"/>
    <mergeCell ref="A18:B18"/>
    <mergeCell ref="A21:B21"/>
    <mergeCell ref="A25:B25"/>
    <mergeCell ref="A30:B30"/>
    <mergeCell ref="A31:B31"/>
    <mergeCell ref="A41:B41"/>
    <mergeCell ref="A42:B42"/>
    <mergeCell ref="A43:B43"/>
    <mergeCell ref="A7:B8"/>
    <mergeCell ref="C7:G7"/>
    <mergeCell ref="H7:H8"/>
    <mergeCell ref="A2:H2"/>
    <mergeCell ref="A3:H3"/>
    <mergeCell ref="A4:H4"/>
    <mergeCell ref="A5:H5"/>
    <mergeCell ref="A6:H6"/>
  </mergeCells>
  <pageMargins left="0.70866141732283472" right="0.63" top="0.74803149606299213" bottom="0.74803149606299213" header="0.31496062992125984" footer="0.31496062992125984"/>
  <pageSetup scale="75" orientation="portrait" r:id="rId1"/>
  <rowBreaks count="1" manualBreakCount="1">
    <brk id="6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L43"/>
  <sheetViews>
    <sheetView showGridLines="0" zoomScale="139" zoomScaleNormal="139" workbookViewId="0">
      <selection activeCell="B24" sqref="B24"/>
    </sheetView>
  </sheetViews>
  <sheetFormatPr baseColWidth="10" defaultRowHeight="15" x14ac:dyDescent="0.25"/>
  <cols>
    <col min="1" max="1" width="42.5703125" customWidth="1"/>
    <col min="2" max="2" width="14.28515625" customWidth="1"/>
    <col min="4" max="4" width="14.140625" customWidth="1"/>
    <col min="5" max="5" width="15.28515625" customWidth="1"/>
    <col min="6" max="6" width="14.140625" customWidth="1"/>
    <col min="7" max="7" width="15" customWidth="1"/>
  </cols>
  <sheetData>
    <row r="1" spans="1:12" ht="15.75" thickBot="1" x14ac:dyDescent="0.3"/>
    <row r="2" spans="1:12" s="151" customFormat="1" ht="10.5" x14ac:dyDescent="0.15">
      <c r="A2" s="379" t="s">
        <v>437</v>
      </c>
      <c r="B2" s="388"/>
      <c r="C2" s="388"/>
      <c r="D2" s="388"/>
      <c r="E2" s="388"/>
      <c r="F2" s="388"/>
      <c r="G2" s="380"/>
    </row>
    <row r="3" spans="1:12" s="151" customFormat="1" ht="10.5" x14ac:dyDescent="0.15">
      <c r="A3" s="390" t="s">
        <v>297</v>
      </c>
      <c r="B3" s="391"/>
      <c r="C3" s="391"/>
      <c r="D3" s="391"/>
      <c r="E3" s="391"/>
      <c r="F3" s="391"/>
      <c r="G3" s="392"/>
      <c r="I3" s="151" t="s">
        <v>438</v>
      </c>
    </row>
    <row r="4" spans="1:12" s="151" customFormat="1" ht="10.5" x14ac:dyDescent="0.15">
      <c r="A4" s="390" t="s">
        <v>419</v>
      </c>
      <c r="B4" s="391"/>
      <c r="C4" s="391"/>
      <c r="D4" s="391"/>
      <c r="E4" s="391"/>
      <c r="F4" s="391"/>
      <c r="G4" s="392"/>
    </row>
    <row r="5" spans="1:12" s="151" customFormat="1" ht="10.5" x14ac:dyDescent="0.15">
      <c r="A5" s="390" t="s">
        <v>453</v>
      </c>
      <c r="B5" s="391"/>
      <c r="C5" s="391"/>
      <c r="D5" s="391"/>
      <c r="E5" s="391"/>
      <c r="F5" s="391"/>
      <c r="G5" s="392"/>
    </row>
    <row r="6" spans="1:12" s="151" customFormat="1" ht="11.25" thickBot="1" x14ac:dyDescent="0.2">
      <c r="A6" s="381" t="s">
        <v>1</v>
      </c>
      <c r="B6" s="393"/>
      <c r="C6" s="393"/>
      <c r="D6" s="393"/>
      <c r="E6" s="393"/>
      <c r="F6" s="393"/>
      <c r="G6" s="394"/>
    </row>
    <row r="7" spans="1:12" s="1" customFormat="1" ht="11.25" thickBot="1" x14ac:dyDescent="0.2">
      <c r="A7" s="314" t="s">
        <v>2</v>
      </c>
      <c r="B7" s="257" t="s">
        <v>299</v>
      </c>
      <c r="C7" s="258"/>
      <c r="D7" s="258"/>
      <c r="E7" s="258"/>
      <c r="F7" s="259"/>
      <c r="G7" s="275" t="s">
        <v>300</v>
      </c>
    </row>
    <row r="8" spans="1:12" s="1" customFormat="1" ht="42.75" thickBot="1" x14ac:dyDescent="0.2">
      <c r="A8" s="316"/>
      <c r="B8" s="131" t="s">
        <v>187</v>
      </c>
      <c r="C8" s="131" t="s">
        <v>301</v>
      </c>
      <c r="D8" s="131" t="s">
        <v>302</v>
      </c>
      <c r="E8" s="131" t="s">
        <v>420</v>
      </c>
      <c r="F8" s="131" t="s">
        <v>205</v>
      </c>
      <c r="G8" s="276"/>
    </row>
    <row r="9" spans="1:12" s="1" customFormat="1" ht="10.5" x14ac:dyDescent="0.15">
      <c r="A9" s="139" t="s">
        <v>421</v>
      </c>
      <c r="B9" s="96">
        <f t="shared" ref="B9:F9" si="0">+B10+B12+B15+B16+B19</f>
        <v>0</v>
      </c>
      <c r="C9" s="96">
        <f t="shared" si="0"/>
        <v>0</v>
      </c>
      <c r="D9" s="96">
        <f t="shared" si="0"/>
        <v>0</v>
      </c>
      <c r="E9" s="96">
        <f t="shared" si="0"/>
        <v>0</v>
      </c>
      <c r="F9" s="96">
        <f t="shared" si="0"/>
        <v>0</v>
      </c>
      <c r="G9" s="118">
        <f>+G10+G12+G15+G16+G19</f>
        <v>0</v>
      </c>
      <c r="I9" s="1" t="s">
        <v>438</v>
      </c>
    </row>
    <row r="10" spans="1:12" s="1" customFormat="1" ht="10.5" x14ac:dyDescent="0.15">
      <c r="A10" s="134" t="s">
        <v>422</v>
      </c>
      <c r="B10" s="98">
        <v>0</v>
      </c>
      <c r="C10" s="98">
        <v>0</v>
      </c>
      <c r="D10" s="98">
        <f>+B10+C10</f>
        <v>0</v>
      </c>
      <c r="E10" s="98">
        <v>0</v>
      </c>
      <c r="F10" s="98">
        <v>0</v>
      </c>
      <c r="G10" s="119">
        <f>+D10-E10</f>
        <v>0</v>
      </c>
      <c r="H10" s="78"/>
      <c r="I10" s="104"/>
      <c r="J10" s="104" t="s">
        <v>440</v>
      </c>
      <c r="K10" s="104"/>
      <c r="L10" s="104"/>
    </row>
    <row r="11" spans="1:12" s="1" customFormat="1" ht="10.5" x14ac:dyDescent="0.15">
      <c r="A11" s="134" t="s">
        <v>423</v>
      </c>
      <c r="B11" s="45"/>
      <c r="C11" s="138"/>
      <c r="D11" s="138"/>
      <c r="E11" s="138"/>
      <c r="F11" s="120"/>
      <c r="G11" s="120"/>
      <c r="I11" s="104"/>
      <c r="J11" s="104"/>
      <c r="K11" s="104"/>
      <c r="L11" s="104"/>
    </row>
    <row r="12" spans="1:12" s="1" customFormat="1" ht="10.5" x14ac:dyDescent="0.15">
      <c r="A12" s="134" t="s">
        <v>424</v>
      </c>
      <c r="B12" s="133">
        <f>SUM(B13:B14)</f>
        <v>0</v>
      </c>
      <c r="C12" s="133">
        <f t="shared" ref="C12:F12" si="1">SUM(C13:C14)</f>
        <v>0</v>
      </c>
      <c r="D12" s="133">
        <f t="shared" si="1"/>
        <v>0</v>
      </c>
      <c r="E12" s="133">
        <f t="shared" si="1"/>
        <v>0</v>
      </c>
      <c r="F12" s="133">
        <f t="shared" si="1"/>
        <v>0</v>
      </c>
      <c r="G12" s="133">
        <f>SUM(G13:G14)</f>
        <v>0</v>
      </c>
      <c r="I12" s="104"/>
      <c r="J12" s="104"/>
      <c r="K12" s="104"/>
      <c r="L12" s="104"/>
    </row>
    <row r="13" spans="1:12" s="1" customFormat="1" ht="10.5" x14ac:dyDescent="0.15">
      <c r="A13" s="134" t="s">
        <v>425</v>
      </c>
      <c r="B13" s="45"/>
      <c r="C13" s="138"/>
      <c r="D13" s="138"/>
      <c r="E13" s="138"/>
      <c r="F13" s="138"/>
      <c r="G13" s="138"/>
      <c r="I13" s="104"/>
      <c r="J13" s="104"/>
      <c r="K13" s="104"/>
      <c r="L13" s="104"/>
    </row>
    <row r="14" spans="1:12" s="1" customFormat="1" ht="10.5" x14ac:dyDescent="0.15">
      <c r="A14" s="134" t="s">
        <v>426</v>
      </c>
      <c r="B14" s="45"/>
      <c r="C14" s="138"/>
      <c r="D14" s="138"/>
      <c r="E14" s="138"/>
      <c r="F14" s="138"/>
      <c r="G14" s="138"/>
      <c r="I14" s="104"/>
      <c r="J14" s="104"/>
      <c r="K14" s="104"/>
      <c r="L14" s="104"/>
    </row>
    <row r="15" spans="1:12" s="1" customFormat="1" ht="10.5" x14ac:dyDescent="0.15">
      <c r="A15" s="134" t="s">
        <v>427</v>
      </c>
      <c r="B15" s="133">
        <f>SUM(B16:B17)</f>
        <v>0</v>
      </c>
      <c r="C15" s="133">
        <f t="shared" ref="C15:G16" si="2">SUM(C16:C17)</f>
        <v>0</v>
      </c>
      <c r="D15" s="133">
        <f t="shared" si="2"/>
        <v>0</v>
      </c>
      <c r="E15" s="133">
        <f t="shared" si="2"/>
        <v>0</v>
      </c>
      <c r="F15" s="133">
        <f t="shared" si="2"/>
        <v>0</v>
      </c>
      <c r="G15" s="133">
        <f>SUM(G16:G17)</f>
        <v>0</v>
      </c>
      <c r="I15" s="104"/>
      <c r="J15" s="104"/>
      <c r="K15" s="104"/>
      <c r="L15" s="104"/>
    </row>
    <row r="16" spans="1:12" s="1" customFormat="1" ht="21" x14ac:dyDescent="0.15">
      <c r="A16" s="134" t="s">
        <v>428</v>
      </c>
      <c r="B16" s="133">
        <f>SUM(B17:B18)</f>
        <v>0</v>
      </c>
      <c r="C16" s="133">
        <f t="shared" si="2"/>
        <v>0</v>
      </c>
      <c r="D16" s="133">
        <f t="shared" si="2"/>
        <v>0</v>
      </c>
      <c r="E16" s="133">
        <f t="shared" si="2"/>
        <v>0</v>
      </c>
      <c r="F16" s="133">
        <f t="shared" si="2"/>
        <v>0</v>
      </c>
      <c r="G16" s="133">
        <f t="shared" si="2"/>
        <v>0</v>
      </c>
      <c r="I16" s="104"/>
      <c r="J16" s="104"/>
      <c r="K16" s="104"/>
      <c r="L16" s="104"/>
    </row>
    <row r="17" spans="1:7" s="1" customFormat="1" ht="10.5" x14ac:dyDescent="0.15">
      <c r="A17" s="46" t="s">
        <v>429</v>
      </c>
      <c r="B17" s="45"/>
      <c r="C17" s="138"/>
      <c r="D17" s="138"/>
      <c r="E17" s="138"/>
      <c r="F17" s="138"/>
      <c r="G17" s="138"/>
    </row>
    <row r="18" spans="1:7" s="1" customFormat="1" ht="10.5" x14ac:dyDescent="0.15">
      <c r="A18" s="46" t="s">
        <v>430</v>
      </c>
      <c r="B18" s="45"/>
      <c r="C18" s="138"/>
      <c r="D18" s="138"/>
      <c r="E18" s="138"/>
      <c r="F18" s="138"/>
      <c r="G18" s="138"/>
    </row>
    <row r="19" spans="1:7" s="1" customFormat="1" ht="10.5" x14ac:dyDescent="0.15">
      <c r="A19" s="134" t="s">
        <v>431</v>
      </c>
      <c r="B19" s="133">
        <f>SUM(B20:B21)</f>
        <v>0</v>
      </c>
      <c r="C19" s="133">
        <f t="shared" ref="C19:G19" si="3">SUM(C20:C21)</f>
        <v>0</v>
      </c>
      <c r="D19" s="133">
        <f t="shared" si="3"/>
        <v>0</v>
      </c>
      <c r="E19" s="133">
        <f t="shared" si="3"/>
        <v>0</v>
      </c>
      <c r="F19" s="133">
        <f t="shared" si="3"/>
        <v>0</v>
      </c>
      <c r="G19" s="133">
        <f t="shared" si="3"/>
        <v>0</v>
      </c>
    </row>
    <row r="20" spans="1:7" s="1" customFormat="1" ht="10.5" x14ac:dyDescent="0.15">
      <c r="A20" s="134"/>
      <c r="B20" s="45"/>
      <c r="C20" s="138"/>
      <c r="D20" s="138"/>
      <c r="E20" s="138"/>
      <c r="F20" s="138"/>
      <c r="G20" s="138"/>
    </row>
    <row r="21" spans="1:7" s="1" customFormat="1" ht="10.5" x14ac:dyDescent="0.15">
      <c r="A21" s="139" t="s">
        <v>432</v>
      </c>
      <c r="B21" s="96">
        <f>+B22+B24+B27+B28+B31</f>
        <v>0</v>
      </c>
      <c r="C21" s="96">
        <f t="shared" ref="C21:G21" si="4">+C22+C24+C27+C28+C31</f>
        <v>0</v>
      </c>
      <c r="D21" s="96">
        <f t="shared" si="4"/>
        <v>0</v>
      </c>
      <c r="E21" s="96">
        <f t="shared" si="4"/>
        <v>0</v>
      </c>
      <c r="F21" s="96">
        <f t="shared" si="4"/>
        <v>0</v>
      </c>
      <c r="G21" s="96">
        <f t="shared" si="4"/>
        <v>0</v>
      </c>
    </row>
    <row r="22" spans="1:7" s="1" customFormat="1" ht="10.5" x14ac:dyDescent="0.15">
      <c r="A22" s="134" t="s">
        <v>422</v>
      </c>
      <c r="B22" s="133">
        <v>0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7" s="1" customFormat="1" ht="10.5" x14ac:dyDescent="0.15">
      <c r="A23" s="134" t="s">
        <v>423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</row>
    <row r="24" spans="1:7" s="1" customFormat="1" ht="10.5" x14ac:dyDescent="0.15">
      <c r="A24" s="134" t="s">
        <v>424</v>
      </c>
      <c r="B24" s="133">
        <v>0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</row>
    <row r="25" spans="1:7" s="1" customFormat="1" ht="10.5" x14ac:dyDescent="0.15">
      <c r="A25" s="134" t="s">
        <v>425</v>
      </c>
      <c r="B25" s="45"/>
      <c r="C25" s="138"/>
      <c r="D25" s="138"/>
      <c r="E25" s="138"/>
      <c r="F25" s="138"/>
      <c r="G25" s="138"/>
    </row>
    <row r="26" spans="1:7" s="1" customFormat="1" ht="10.5" x14ac:dyDescent="0.15">
      <c r="A26" s="134" t="s">
        <v>426</v>
      </c>
      <c r="B26" s="45"/>
      <c r="C26" s="138"/>
      <c r="D26" s="138"/>
      <c r="E26" s="138"/>
      <c r="F26" s="138"/>
      <c r="G26" s="138"/>
    </row>
    <row r="27" spans="1:7" s="1" customFormat="1" ht="10.5" x14ac:dyDescent="0.15">
      <c r="A27" s="134" t="s">
        <v>427</v>
      </c>
      <c r="B27" s="133">
        <v>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</row>
    <row r="28" spans="1:7" s="1" customFormat="1" ht="21" x14ac:dyDescent="0.15">
      <c r="A28" s="134" t="s">
        <v>428</v>
      </c>
      <c r="B28" s="133">
        <v>0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29" spans="1:7" s="1" customFormat="1" ht="10.5" x14ac:dyDescent="0.15">
      <c r="A29" s="46" t="s">
        <v>429</v>
      </c>
      <c r="B29" s="45"/>
      <c r="C29" s="138"/>
      <c r="D29" s="138"/>
      <c r="E29" s="138"/>
      <c r="F29" s="138"/>
      <c r="G29" s="138"/>
    </row>
    <row r="30" spans="1:7" s="1" customFormat="1" ht="10.5" x14ac:dyDescent="0.15">
      <c r="A30" s="46" t="s">
        <v>430</v>
      </c>
      <c r="B30" s="45"/>
      <c r="C30" s="138"/>
      <c r="D30" s="138"/>
      <c r="E30" s="138"/>
      <c r="F30" s="138"/>
      <c r="G30" s="138"/>
    </row>
    <row r="31" spans="1:7" s="1" customFormat="1" ht="10.5" x14ac:dyDescent="0.15">
      <c r="A31" s="134" t="s">
        <v>431</v>
      </c>
      <c r="B31" s="133">
        <v>0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</row>
    <row r="32" spans="1:7" s="1" customFormat="1" ht="21" x14ac:dyDescent="0.15">
      <c r="A32" s="139" t="s">
        <v>433</v>
      </c>
      <c r="B32" s="96">
        <f t="shared" ref="B32:G32" si="5">+B9+B21</f>
        <v>0</v>
      </c>
      <c r="C32" s="96">
        <f t="shared" si="5"/>
        <v>0</v>
      </c>
      <c r="D32" s="96">
        <f t="shared" si="5"/>
        <v>0</v>
      </c>
      <c r="E32" s="96">
        <f t="shared" si="5"/>
        <v>0</v>
      </c>
      <c r="F32" s="96">
        <f t="shared" si="5"/>
        <v>0</v>
      </c>
      <c r="G32" s="96">
        <f t="shared" si="5"/>
        <v>0</v>
      </c>
    </row>
    <row r="33" spans="1:7" s="1" customFormat="1" ht="11.25" thickBot="1" x14ac:dyDescent="0.2">
      <c r="A33" s="47"/>
      <c r="B33" s="48"/>
      <c r="C33" s="3"/>
      <c r="D33" s="3"/>
      <c r="E33" s="3"/>
      <c r="F33" s="3"/>
      <c r="G33" s="3"/>
    </row>
    <row r="34" spans="1:7" s="1" customFormat="1" ht="10.5" x14ac:dyDescent="0.15">
      <c r="A34" s="136"/>
      <c r="B34" s="137"/>
      <c r="C34" s="137"/>
      <c r="D34" s="137"/>
      <c r="E34" s="137"/>
      <c r="F34" s="137"/>
      <c r="G34" s="137"/>
    </row>
    <row r="35" spans="1:7" s="1" customFormat="1" ht="10.5" x14ac:dyDescent="0.15"/>
    <row r="36" spans="1:7" s="1" customFormat="1" ht="10.5" x14ac:dyDescent="0.15"/>
    <row r="37" spans="1:7" s="1" customFormat="1" ht="10.5" x14ac:dyDescent="0.15"/>
    <row r="38" spans="1:7" s="1" customFormat="1" ht="10.5" x14ac:dyDescent="0.15"/>
    <row r="39" spans="1:7" s="1" customFormat="1" ht="10.5" x14ac:dyDescent="0.15"/>
    <row r="40" spans="1:7" s="1" customFormat="1" ht="10.5" x14ac:dyDescent="0.15"/>
    <row r="41" spans="1:7" s="1" customFormat="1" ht="10.5" x14ac:dyDescent="0.15"/>
    <row r="42" spans="1:7" s="1" customFormat="1" ht="10.5" x14ac:dyDescent="0.15"/>
    <row r="43" spans="1:7" s="1" customFormat="1" ht="10.5" x14ac:dyDescent="0.15"/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3'!Área_de_impresión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Marlen</cp:lastModifiedBy>
  <cp:lastPrinted>2022-07-12T17:13:53Z</cp:lastPrinted>
  <dcterms:created xsi:type="dcterms:W3CDTF">2016-11-22T16:41:38Z</dcterms:created>
  <dcterms:modified xsi:type="dcterms:W3CDTF">2022-07-25T16:56:39Z</dcterms:modified>
</cp:coreProperties>
</file>