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ARMONIZADA\2022\2DO. TRIM. 2022 IAIP\"/>
    </mc:Choice>
  </mc:AlternateContent>
  <xr:revisionPtr revIDLastSave="0" documentId="13_ncr:1_{F607D33B-1BB6-4F37-940F-C845663EDBCF}" xr6:coauthVersionLast="47" xr6:coauthVersionMax="47" xr10:uidLastSave="{00000000-0000-0000-0000-000000000000}"/>
  <bookViews>
    <workbookView xWindow="105" yWindow="0" windowWidth="28695" windowHeight="1560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C16" i="1"/>
  <c r="B16" i="1"/>
  <c r="B8" i="1"/>
  <c r="E37" i="5"/>
  <c r="F37" i="5"/>
  <c r="H37" i="5"/>
  <c r="G37" i="5"/>
  <c r="C8" i="1"/>
  <c r="H34" i="6"/>
  <c r="H29" i="6"/>
  <c r="H36" i="6"/>
  <c r="D37" i="5"/>
  <c r="F47" i="6" l="1"/>
  <c r="G47" i="6"/>
  <c r="D9" i="6" l="1"/>
  <c r="I17" i="5"/>
  <c r="G10" i="8" l="1"/>
  <c r="F10" i="8"/>
  <c r="H31" i="6"/>
  <c r="G9" i="6"/>
  <c r="F9" i="6"/>
  <c r="E8" i="1"/>
  <c r="H28" i="6" l="1"/>
  <c r="G30" i="9" l="1"/>
  <c r="G29" i="9"/>
  <c r="G28" i="9"/>
  <c r="G26" i="9"/>
  <c r="G25" i="9"/>
  <c r="G24" i="9"/>
  <c r="G22" i="9"/>
  <c r="G21" i="9"/>
  <c r="H16" i="6"/>
  <c r="H15" i="6"/>
  <c r="H14" i="6"/>
  <c r="H13" i="6"/>
  <c r="H12" i="6"/>
  <c r="H11" i="6"/>
  <c r="H10" i="6"/>
  <c r="H35" i="6"/>
  <c r="H33" i="6"/>
  <c r="H32" i="6"/>
  <c r="H30" i="6"/>
  <c r="H26" i="6"/>
  <c r="H25" i="6"/>
  <c r="H23" i="6"/>
  <c r="H22" i="6"/>
  <c r="H21" i="6"/>
  <c r="H20" i="6"/>
  <c r="H19" i="6"/>
  <c r="H18" i="6"/>
  <c r="D14" i="4"/>
  <c r="E14" i="4"/>
  <c r="I71" i="5"/>
  <c r="I70" i="5" s="1"/>
  <c r="G9" i="9"/>
  <c r="F27" i="9"/>
  <c r="E27" i="9"/>
  <c r="D27" i="9"/>
  <c r="G27" i="9" s="1"/>
  <c r="C27" i="9"/>
  <c r="F23" i="9"/>
  <c r="E23" i="9"/>
  <c r="D23" i="9"/>
  <c r="G23" i="9" s="1"/>
  <c r="C23" i="9"/>
  <c r="F83" i="1" l="1"/>
  <c r="F76" i="1"/>
  <c r="F71" i="1"/>
  <c r="F65" i="1"/>
  <c r="F41" i="1"/>
  <c r="F37" i="1"/>
  <c r="F30" i="1"/>
  <c r="F26" i="1"/>
  <c r="F22" i="1"/>
  <c r="F18" i="1"/>
  <c r="F8" i="1"/>
  <c r="F46" i="1" l="1"/>
  <c r="F67" i="1" s="1"/>
  <c r="F87" i="1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2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5" i="8"/>
  <c r="H24" i="8"/>
  <c r="H23" i="8"/>
  <c r="H22" i="8"/>
  <c r="H21" i="8"/>
  <c r="H18" i="8"/>
  <c r="H17" i="8"/>
  <c r="H16" i="8"/>
  <c r="H15" i="8"/>
  <c r="H14" i="8"/>
  <c r="H13" i="8"/>
  <c r="H12" i="8"/>
  <c r="G28" i="7"/>
  <c r="G27" i="7"/>
  <c r="G26" i="7"/>
  <c r="G25" i="7"/>
  <c r="G24" i="7"/>
  <c r="G23" i="7"/>
  <c r="G22" i="7"/>
  <c r="G21" i="7"/>
  <c r="G17" i="7"/>
  <c r="G16" i="7"/>
  <c r="G15" i="7"/>
  <c r="G14" i="7"/>
  <c r="G13" i="7"/>
  <c r="G12" i="7"/>
  <c r="G11" i="7"/>
  <c r="G10" i="7"/>
  <c r="F8" i="7"/>
  <c r="E8" i="7"/>
  <c r="D8" i="7"/>
  <c r="C8" i="7"/>
  <c r="F19" i="7"/>
  <c r="E19" i="7"/>
  <c r="G19" i="7" s="1"/>
  <c r="D19" i="7"/>
  <c r="C19" i="7"/>
  <c r="B19" i="7"/>
  <c r="B8" i="7"/>
  <c r="H11" i="8"/>
  <c r="F89" i="1" l="1"/>
  <c r="G8" i="7"/>
  <c r="H158" i="6"/>
  <c r="H157" i="6"/>
  <c r="H156" i="6"/>
  <c r="H155" i="6"/>
  <c r="H154" i="6"/>
  <c r="H153" i="6"/>
  <c r="H152" i="6"/>
  <c r="H151" i="6" s="1"/>
  <c r="G151" i="6"/>
  <c r="F151" i="6"/>
  <c r="E151" i="6"/>
  <c r="D151" i="6"/>
  <c r="C151" i="6"/>
  <c r="H150" i="6"/>
  <c r="H149" i="6"/>
  <c r="H148" i="6"/>
  <c r="H147" i="6" s="1"/>
  <c r="G147" i="6"/>
  <c r="F147" i="6"/>
  <c r="E147" i="6"/>
  <c r="D147" i="6"/>
  <c r="C147" i="6"/>
  <c r="H146" i="6"/>
  <c r="H145" i="6"/>
  <c r="H143" i="6"/>
  <c r="H142" i="6"/>
  <c r="H141" i="6"/>
  <c r="H140" i="6"/>
  <c r="H139" i="6"/>
  <c r="H138" i="6" s="1"/>
  <c r="G138" i="6"/>
  <c r="F138" i="6"/>
  <c r="E138" i="6"/>
  <c r="D138" i="6"/>
  <c r="C138" i="6"/>
  <c r="H137" i="6"/>
  <c r="H136" i="6"/>
  <c r="H135" i="6"/>
  <c r="H134" i="6" s="1"/>
  <c r="G134" i="6"/>
  <c r="F134" i="6"/>
  <c r="E134" i="6"/>
  <c r="D134" i="6"/>
  <c r="C134" i="6"/>
  <c r="H133" i="6"/>
  <c r="H132" i="6"/>
  <c r="H131" i="6"/>
  <c r="H130" i="6"/>
  <c r="H129" i="6"/>
  <c r="H128" i="6"/>
  <c r="H127" i="6"/>
  <c r="H126" i="6"/>
  <c r="H125" i="6"/>
  <c r="G124" i="6"/>
  <c r="G84" i="6" s="1"/>
  <c r="F124" i="6"/>
  <c r="E124" i="6"/>
  <c r="D124" i="6"/>
  <c r="C124" i="6"/>
  <c r="C84" i="6" s="1"/>
  <c r="H123" i="6"/>
  <c r="H122" i="6"/>
  <c r="H121" i="6"/>
  <c r="H120" i="6"/>
  <c r="H119" i="6"/>
  <c r="H118" i="6"/>
  <c r="H117" i="6"/>
  <c r="H116" i="6"/>
  <c r="H114" i="6" s="1"/>
  <c r="H115" i="6"/>
  <c r="G114" i="6"/>
  <c r="F114" i="6"/>
  <c r="E114" i="6"/>
  <c r="D114" i="6"/>
  <c r="C114" i="6"/>
  <c r="H113" i="6"/>
  <c r="H112" i="6"/>
  <c r="H111" i="6"/>
  <c r="H110" i="6"/>
  <c r="H109" i="6"/>
  <c r="H108" i="6"/>
  <c r="H107" i="6"/>
  <c r="H106" i="6"/>
  <c r="H105" i="6"/>
  <c r="H104" i="6" s="1"/>
  <c r="G104" i="6"/>
  <c r="F104" i="6"/>
  <c r="E104" i="6"/>
  <c r="D104" i="6"/>
  <c r="C104" i="6"/>
  <c r="H103" i="6"/>
  <c r="H102" i="6"/>
  <c r="H101" i="6"/>
  <c r="H100" i="6"/>
  <c r="H99" i="6"/>
  <c r="H98" i="6"/>
  <c r="H97" i="6"/>
  <c r="H94" i="6" s="1"/>
  <c r="H96" i="6"/>
  <c r="H95" i="6"/>
  <c r="H93" i="6"/>
  <c r="H92" i="6"/>
  <c r="H91" i="6"/>
  <c r="H90" i="6"/>
  <c r="H89" i="6"/>
  <c r="H88" i="6"/>
  <c r="H87" i="6"/>
  <c r="G94" i="6"/>
  <c r="F94" i="6"/>
  <c r="E94" i="6"/>
  <c r="D94" i="6"/>
  <c r="C94" i="6"/>
  <c r="H86" i="6"/>
  <c r="G86" i="6"/>
  <c r="F86" i="6"/>
  <c r="E86" i="6"/>
  <c r="D86" i="6"/>
  <c r="D84" i="6" s="1"/>
  <c r="C86" i="6"/>
  <c r="H81" i="6"/>
  <c r="H80" i="6"/>
  <c r="H79" i="6"/>
  <c r="H78" i="6"/>
  <c r="H77" i="6"/>
  <c r="H76" i="6"/>
  <c r="H75" i="6"/>
  <c r="H73" i="6"/>
  <c r="H72" i="6"/>
  <c r="H71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B40" i="1"/>
  <c r="H124" i="6" l="1"/>
  <c r="F84" i="6"/>
  <c r="E84" i="6"/>
  <c r="H84" i="6"/>
  <c r="I66" i="5"/>
  <c r="I65" i="5"/>
  <c r="I64" i="5"/>
  <c r="I63" i="5"/>
  <c r="I61" i="5"/>
  <c r="I60" i="5"/>
  <c r="I59" i="5"/>
  <c r="I58" i="5"/>
  <c r="I56" i="5"/>
  <c r="I55" i="5"/>
  <c r="I54" i="5"/>
  <c r="I53" i="5"/>
  <c r="I52" i="5"/>
  <c r="I51" i="5"/>
  <c r="I50" i="5"/>
  <c r="I49" i="5"/>
  <c r="I41" i="5"/>
  <c r="I40" i="5"/>
  <c r="I38" i="5"/>
  <c r="I37" i="5"/>
  <c r="I36" i="5"/>
  <c r="I35" i="5"/>
  <c r="I34" i="5"/>
  <c r="I33" i="5"/>
  <c r="I32" i="5"/>
  <c r="I31" i="5"/>
  <c r="H39" i="5"/>
  <c r="G39" i="5"/>
  <c r="F39" i="5"/>
  <c r="E39" i="5"/>
  <c r="I29" i="5"/>
  <c r="I28" i="5"/>
  <c r="I27" i="5"/>
  <c r="I26" i="5"/>
  <c r="I25" i="5"/>
  <c r="I24" i="5"/>
  <c r="I23" i="5"/>
  <c r="I22" i="5"/>
  <c r="I21" i="5"/>
  <c r="I20" i="5"/>
  <c r="I19" i="5"/>
  <c r="I16" i="5"/>
  <c r="I15" i="5"/>
  <c r="I14" i="5"/>
  <c r="I13" i="5"/>
  <c r="I12" i="5"/>
  <c r="I11" i="5"/>
  <c r="I10" i="5"/>
  <c r="D62" i="5"/>
  <c r="I13" i="2"/>
  <c r="I9" i="2"/>
  <c r="I8" i="2"/>
  <c r="I19" i="2" s="1"/>
  <c r="H13" i="2"/>
  <c r="H9" i="2"/>
  <c r="H8" i="2" s="1"/>
  <c r="H19" i="2" s="1"/>
  <c r="G29" i="2"/>
  <c r="G28" i="2"/>
  <c r="G27" i="2"/>
  <c r="G24" i="2"/>
  <c r="G23" i="2"/>
  <c r="G22" i="2"/>
  <c r="G16" i="2"/>
  <c r="G15" i="2"/>
  <c r="G14" i="2"/>
  <c r="G12" i="2"/>
  <c r="G11" i="2"/>
  <c r="G10" i="2"/>
  <c r="F13" i="2"/>
  <c r="F9" i="2"/>
  <c r="F8" i="2" s="1"/>
  <c r="F19" i="2" s="1"/>
  <c r="E13" i="2"/>
  <c r="E9" i="2"/>
  <c r="E8" i="2" s="1"/>
  <c r="E19" i="2" s="1"/>
  <c r="D13" i="2"/>
  <c r="D8" i="2" s="1"/>
  <c r="D19" i="2" s="1"/>
  <c r="D9" i="2"/>
  <c r="I62" i="5" l="1"/>
  <c r="I48" i="5"/>
  <c r="I57" i="5"/>
  <c r="I68" i="5" s="1"/>
  <c r="F20" i="9"/>
  <c r="F18" i="9" s="1"/>
  <c r="F17" i="9" s="1"/>
  <c r="F16" i="9" s="1"/>
  <c r="E20" i="9"/>
  <c r="E18" i="9" s="1"/>
  <c r="E17" i="9" s="1"/>
  <c r="E16" i="9" s="1"/>
  <c r="E15" i="9" s="1"/>
  <c r="E14" i="9" s="1"/>
  <c r="E13" i="9" s="1"/>
  <c r="E12" i="9" s="1"/>
  <c r="E11" i="9" s="1"/>
  <c r="E10" i="9" s="1"/>
  <c r="C20" i="9"/>
  <c r="C18" i="9" s="1"/>
  <c r="C17" i="9" s="1"/>
  <c r="C16" i="9" s="1"/>
  <c r="D20" i="9"/>
  <c r="D18" i="9" s="1"/>
  <c r="D17" i="9" s="1"/>
  <c r="D16" i="9" s="1"/>
  <c r="D15" i="9" s="1"/>
  <c r="D14" i="9" s="1"/>
  <c r="D13" i="9" s="1"/>
  <c r="D12" i="9" s="1"/>
  <c r="D11" i="9" s="1"/>
  <c r="B27" i="9"/>
  <c r="B23" i="9"/>
  <c r="F15" i="9"/>
  <c r="F14" i="9" s="1"/>
  <c r="F13" i="9" s="1"/>
  <c r="F12" i="9" s="1"/>
  <c r="F11" i="9" s="1"/>
  <c r="C15" i="9"/>
  <c r="C14" i="9" s="1"/>
  <c r="C13" i="9" s="1"/>
  <c r="C12" i="9" s="1"/>
  <c r="C11" i="9" s="1"/>
  <c r="C10" i="9" s="1"/>
  <c r="C8" i="9" s="1"/>
  <c r="H77" i="8"/>
  <c r="G77" i="8"/>
  <c r="F77" i="8"/>
  <c r="E77" i="8"/>
  <c r="D77" i="8"/>
  <c r="C77" i="8"/>
  <c r="H66" i="8"/>
  <c r="G66" i="8"/>
  <c r="F66" i="8"/>
  <c r="E66" i="8"/>
  <c r="D66" i="8"/>
  <c r="C66" i="8"/>
  <c r="H57" i="8"/>
  <c r="G57" i="8"/>
  <c r="F57" i="8"/>
  <c r="E57" i="8"/>
  <c r="D57" i="8"/>
  <c r="C57" i="8"/>
  <c r="H47" i="8"/>
  <c r="H46" i="8" s="1"/>
  <c r="G47" i="8"/>
  <c r="G46" i="8" s="1"/>
  <c r="F47" i="8"/>
  <c r="E47" i="8"/>
  <c r="D47" i="8"/>
  <c r="D46" i="8" s="1"/>
  <c r="C47" i="8"/>
  <c r="C46" i="8" s="1"/>
  <c r="H40" i="8"/>
  <c r="G40" i="8"/>
  <c r="F40" i="8"/>
  <c r="E40" i="8"/>
  <c r="D40" i="8"/>
  <c r="C40" i="8"/>
  <c r="H29" i="8"/>
  <c r="G29" i="8"/>
  <c r="G9" i="8" s="1"/>
  <c r="G83" i="8" s="1"/>
  <c r="F29" i="8"/>
  <c r="E29" i="8"/>
  <c r="D29" i="8"/>
  <c r="C29" i="8"/>
  <c r="H20" i="8"/>
  <c r="G20" i="8"/>
  <c r="F20" i="8"/>
  <c r="E20" i="8"/>
  <c r="D20" i="8"/>
  <c r="C20" i="8"/>
  <c r="F9" i="8"/>
  <c r="E10" i="8"/>
  <c r="D10" i="8"/>
  <c r="C10" i="8"/>
  <c r="G30" i="7"/>
  <c r="F30" i="7"/>
  <c r="E30" i="7"/>
  <c r="D30" i="7"/>
  <c r="C30" i="7"/>
  <c r="B30" i="7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E47" i="6"/>
  <c r="D47" i="6"/>
  <c r="C47" i="6"/>
  <c r="H37" i="6"/>
  <c r="G37" i="6"/>
  <c r="F37" i="6"/>
  <c r="E37" i="6"/>
  <c r="D37" i="6"/>
  <c r="C37" i="6"/>
  <c r="H27" i="6"/>
  <c r="G27" i="6"/>
  <c r="F27" i="6"/>
  <c r="E27" i="6"/>
  <c r="D27" i="6"/>
  <c r="C27" i="6"/>
  <c r="H17" i="6"/>
  <c r="G17" i="6"/>
  <c r="F17" i="6"/>
  <c r="E17" i="6"/>
  <c r="D17" i="6"/>
  <c r="C17" i="6"/>
  <c r="E9" i="6"/>
  <c r="C9" i="6"/>
  <c r="I78" i="5"/>
  <c r="H78" i="5"/>
  <c r="G78" i="5"/>
  <c r="F78" i="5"/>
  <c r="E78" i="5"/>
  <c r="H70" i="5"/>
  <c r="G70" i="5"/>
  <c r="F70" i="5"/>
  <c r="E70" i="5"/>
  <c r="H62" i="5"/>
  <c r="G62" i="5"/>
  <c r="F62" i="5"/>
  <c r="E62" i="5"/>
  <c r="H57" i="5"/>
  <c r="G57" i="5"/>
  <c r="F57" i="5"/>
  <c r="E57" i="5"/>
  <c r="H48" i="5"/>
  <c r="H68" i="5" s="1"/>
  <c r="G48" i="5"/>
  <c r="F48" i="5"/>
  <c r="F68" i="5" s="1"/>
  <c r="E48" i="5"/>
  <c r="C9" i="8" l="1"/>
  <c r="C83" i="8" s="1"/>
  <c r="D9" i="8"/>
  <c r="D83" i="8" s="1"/>
  <c r="E46" i="8"/>
  <c r="F46" i="8"/>
  <c r="F83" i="8" s="1"/>
  <c r="H9" i="6"/>
  <c r="D10" i="9"/>
  <c r="D8" i="9" s="1"/>
  <c r="F10" i="9"/>
  <c r="F8" i="9" s="1"/>
  <c r="F31" i="9" s="1"/>
  <c r="E8" i="9"/>
  <c r="E9" i="8"/>
  <c r="H10" i="8"/>
  <c r="E8" i="6"/>
  <c r="F8" i="6"/>
  <c r="F160" i="6" s="1"/>
  <c r="D8" i="6"/>
  <c r="D160" i="6" s="1"/>
  <c r="G8" i="6"/>
  <c r="G160" i="6" s="1"/>
  <c r="C8" i="6"/>
  <c r="C160" i="6" s="1"/>
  <c r="E68" i="5"/>
  <c r="G68" i="5"/>
  <c r="C31" i="9"/>
  <c r="E31" i="9"/>
  <c r="B20" i="9"/>
  <c r="B18" i="9" s="1"/>
  <c r="B17" i="9" s="1"/>
  <c r="B16" i="9" s="1"/>
  <c r="B15" i="9" s="1"/>
  <c r="B14" i="9" s="1"/>
  <c r="B13" i="9" s="1"/>
  <c r="B12" i="9" s="1"/>
  <c r="B11" i="9" s="1"/>
  <c r="B10" i="9" s="1"/>
  <c r="B8" i="9" s="1"/>
  <c r="D78" i="5"/>
  <c r="D70" i="5"/>
  <c r="D57" i="5"/>
  <c r="D48" i="5"/>
  <c r="D39" i="5"/>
  <c r="I39" i="5" s="1"/>
  <c r="I45" i="5" s="1"/>
  <c r="H30" i="5"/>
  <c r="G30" i="5"/>
  <c r="F30" i="5"/>
  <c r="E30" i="5"/>
  <c r="D30" i="5"/>
  <c r="E17" i="5"/>
  <c r="E43" i="5" l="1"/>
  <c r="E73" i="5" s="1"/>
  <c r="G10" i="9"/>
  <c r="E160" i="6"/>
  <c r="H8" i="6"/>
  <c r="H160" i="6" s="1"/>
  <c r="G8" i="9"/>
  <c r="D31" i="9"/>
  <c r="B31" i="9"/>
  <c r="E83" i="8"/>
  <c r="H9" i="8"/>
  <c r="H83" i="8" s="1"/>
  <c r="G43" i="5"/>
  <c r="G73" i="5" s="1"/>
  <c r="F43" i="5"/>
  <c r="F73" i="5" s="1"/>
  <c r="I30" i="5"/>
  <c r="I43" i="5" s="1"/>
  <c r="I73" i="5" s="1"/>
  <c r="H43" i="5"/>
  <c r="H73" i="5" s="1"/>
  <c r="D68" i="5"/>
  <c r="D43" i="5"/>
  <c r="E69" i="4"/>
  <c r="E77" i="4" s="1"/>
  <c r="E78" i="4" s="1"/>
  <c r="D69" i="4"/>
  <c r="D77" i="4" s="1"/>
  <c r="D78" i="4" s="1"/>
  <c r="C69" i="4"/>
  <c r="C77" i="4" s="1"/>
  <c r="C78" i="4" s="1"/>
  <c r="E53" i="4"/>
  <c r="E61" i="4" s="1"/>
  <c r="E62" i="4" s="1"/>
  <c r="D53" i="4"/>
  <c r="D61" i="4" s="1"/>
  <c r="D62" i="4" s="1"/>
  <c r="C53" i="4"/>
  <c r="C61" i="4" s="1"/>
  <c r="C62" i="4" s="1"/>
  <c r="E42" i="4"/>
  <c r="D42" i="4"/>
  <c r="C42" i="4"/>
  <c r="E39" i="4"/>
  <c r="D39" i="4"/>
  <c r="C39" i="4"/>
  <c r="E29" i="4"/>
  <c r="D29" i="4"/>
  <c r="C29" i="4"/>
  <c r="E18" i="4"/>
  <c r="D18" i="4"/>
  <c r="C18" i="4"/>
  <c r="C14" i="4"/>
  <c r="E9" i="4"/>
  <c r="D9" i="4"/>
  <c r="C9" i="4"/>
  <c r="K17" i="3"/>
  <c r="K16" i="3"/>
  <c r="K15" i="3"/>
  <c r="K14" i="3"/>
  <c r="K10" i="3"/>
  <c r="K9" i="3"/>
  <c r="K8" i="3"/>
  <c r="J13" i="3"/>
  <c r="I13" i="3"/>
  <c r="H13" i="3"/>
  <c r="G13" i="3"/>
  <c r="E13" i="3"/>
  <c r="G7" i="3"/>
  <c r="G19" i="3" s="1"/>
  <c r="J7" i="3"/>
  <c r="J19" i="3" s="1"/>
  <c r="I7" i="3"/>
  <c r="H7" i="3"/>
  <c r="E7" i="3"/>
  <c r="E46" i="4" l="1"/>
  <c r="D46" i="4"/>
  <c r="C46" i="4"/>
  <c r="E22" i="4"/>
  <c r="E23" i="4" s="1"/>
  <c r="E24" i="4" s="1"/>
  <c r="E33" i="4" s="1"/>
  <c r="D22" i="4"/>
  <c r="D23" i="4" s="1"/>
  <c r="D24" i="4" s="1"/>
  <c r="D33" i="4" s="1"/>
  <c r="C22" i="4"/>
  <c r="C23" i="4" s="1"/>
  <c r="C24" i="4" s="1"/>
  <c r="C33" i="4" s="1"/>
  <c r="D73" i="5"/>
  <c r="K13" i="3"/>
  <c r="I19" i="3"/>
  <c r="E19" i="3"/>
  <c r="H19" i="3"/>
  <c r="K7" i="3"/>
  <c r="K19" i="3" s="1"/>
  <c r="C13" i="2"/>
  <c r="G13" i="2" s="1"/>
  <c r="C9" i="2"/>
  <c r="G9" i="2" s="1"/>
  <c r="E83" i="1"/>
  <c r="E76" i="1"/>
  <c r="E71" i="1"/>
  <c r="E65" i="1"/>
  <c r="E41" i="1"/>
  <c r="E37" i="1"/>
  <c r="E30" i="1"/>
  <c r="E26" i="1"/>
  <c r="E22" i="1"/>
  <c r="E18" i="1"/>
  <c r="C68" i="1"/>
  <c r="C40" i="1"/>
  <c r="C37" i="1"/>
  <c r="C30" i="1"/>
  <c r="C24" i="1"/>
  <c r="B68" i="1"/>
  <c r="B30" i="1"/>
  <c r="C46" i="1" l="1"/>
  <c r="C70" i="1" s="1"/>
  <c r="E87" i="1"/>
  <c r="E46" i="1"/>
  <c r="E67" i="1" s="1"/>
  <c r="B46" i="1"/>
  <c r="B70" i="1" s="1"/>
  <c r="C8" i="2"/>
  <c r="C19" i="2" l="1"/>
  <c r="G8" i="2"/>
  <c r="G19" i="2" s="1"/>
  <c r="E89" i="1"/>
  <c r="G20" i="9"/>
  <c r="G31" i="9" l="1"/>
  <c r="G18" i="9"/>
  <c r="G17" i="9" s="1"/>
  <c r="G16" i="9" s="1"/>
  <c r="G15" i="9" s="1"/>
  <c r="G14" i="9" s="1"/>
  <c r="G13" i="9" s="1"/>
  <c r="G12" i="9" s="1"/>
  <c r="G11" i="9" s="1"/>
</calcChain>
</file>

<file path=xl/sharedStrings.xml><?xml version="1.0" encoding="utf-8"?>
<sst xmlns="http://schemas.openxmlformats.org/spreadsheetml/2006/main" count="654" uniqueCount="453">
  <si>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</si>
  <si>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</si>
  <si>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</si>
  <si>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</si>
  <si>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</si>
  <si>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</si>
  <si>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</si>
  <si>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</si>
  <si>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</si>
  <si>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</si>
  <si>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</si>
  <si>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</si>
  <si>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</si>
  <si>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</si>
  <si>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</si>
  <si>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</si>
  <si>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</si>
  <si>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</si>
  <si>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</si>
  <si>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</si>
  <si>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</si>
  <si>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</si>
  <si>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</si>
  <si>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</si>
  <si>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</si>
  <si>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</si>
  <si>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</si>
  <si>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</si>
  <si>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</si>
  <si>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</si>
  <si>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</si>
  <si>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</si>
  <si>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</si>
  <si>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</si>
  <si>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</si>
  <si>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</si>
  <si>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</si>
  <si>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</si>
  <si>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</si>
  <si>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</si>
  <si>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</si>
  <si>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</si>
  <si>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</si>
  <si>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</si>
  <si>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</si>
  <si>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</si>
  <si>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</si>
  <si>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</si>
  <si>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</si>
  <si>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</si>
  <si>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</si>
  <si>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</si>
  <si>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</si>
  <si>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</si>
  <si>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</si>
  <si>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</si>
  <si>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</si>
  <si>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</si>
  <si>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</si>
  <si>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</si>
  <si>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</si>
  <si>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</si>
  <si>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</si>
  <si>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</si>
  <si>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</si>
  <si>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</si>
  <si>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</si>
  <si>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</si>
  <si>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</si>
  <si>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</si>
  <si>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</si>
  <si>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</si>
  <si>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</si>
  <si>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</si>
  <si>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</si>
  <si>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</si>
  <si>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</si>
  <si>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</si>
  <si>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</si>
  <si>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</si>
  <si>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</si>
  <si>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</si>
  <si>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</si>
  <si>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</si>
  <si>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</si>
  <si>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</si>
  <si>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</si>
  <si>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</si>
  <si>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</si>
  <si>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</si>
  <si>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</si>
  <si>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</si>
  <si>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</si>
  <si>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</si>
  <si>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</si>
  <si>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</si>
  <si>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</si>
  <si>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</si>
  <si>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</si>
  <si>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</si>
  <si>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</si>
  <si>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</si>
  <si>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</si>
  <si>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</si>
  <si>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</si>
  <si>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</si>
  <si>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</si>
  <si>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</si>
  <si>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</si>
  <si>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</si>
  <si>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</si>
  <si>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</si>
  <si>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</si>
  <si>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</si>
  <si>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</si>
  <si>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</si>
  <si>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</si>
  <si>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</si>
  <si>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</si>
  <si>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</si>
  <si>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</si>
  <si>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</si>
  <si>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</si>
  <si>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</si>
  <si>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</si>
  <si>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</si>
  <si>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</si>
  <si>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</si>
  <si>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</si>
  <si>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</si>
  <si>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</si>
  <si>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</si>
  <si>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</si>
  <si>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</si>
  <si>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</si>
  <si>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</si>
  <si>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</si>
  <si>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</si>
  <si>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</si>
  <si>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</si>
  <si>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</si>
  <si>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</si>
  <si>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</si>
  <si>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</si>
  <si>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</si>
  <si>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</si>
  <si>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</si>
  <si>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</si>
  <si>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</si>
  <si>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</si>
  <si>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</si>
  <si>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</si>
  <si>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</si>
  <si>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</si>
  <si>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</si>
  <si>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</si>
  <si>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</si>
  <si>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</si>
  <si>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</si>
  <si>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</si>
  <si>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</si>
  <si>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</si>
  <si>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</si>
  <si>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</si>
  <si>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</si>
  <si>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</si>
  <si>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</si>
  <si>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</si>
  <si>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</si>
  <si>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</si>
  <si>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</si>
  <si>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</si>
  <si>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</si>
  <si>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</si>
  <si>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</si>
  <si>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</si>
  <si>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</si>
  <si>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</si>
  <si>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</si>
  <si>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</si>
  <si>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</si>
  <si>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</si>
  <si>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</si>
  <si>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</si>
  <si>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</si>
  <si>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</si>
  <si>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</si>
  <si>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</si>
  <si>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</si>
  <si>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</si>
  <si>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</si>
  <si>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</si>
  <si>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</si>
  <si>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</si>
  <si>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</si>
  <si>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</si>
  <si>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</si>
  <si>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</si>
  <si>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</si>
  <si>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</si>
  <si>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</si>
  <si>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</si>
  <si>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</si>
  <si>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</si>
  <si>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</si>
  <si>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</si>
  <si>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</si>
  <si>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</si>
  <si>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</si>
  <si>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</si>
  <si>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</si>
  <si>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</si>
  <si>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</si>
  <si>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</si>
  <si>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</si>
  <si>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</si>
  <si>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</si>
  <si>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</si>
  <si>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</si>
  <si>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</si>
  <si>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</si>
  <si>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</si>
  <si>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</si>
  <si>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</si>
  <si>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</si>
  <si>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</si>
  <si>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</si>
  <si>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</si>
  <si>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</si>
  <si>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</si>
  <si>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</si>
  <si>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</si>
  <si>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</si>
  <si>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</si>
  <si>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</si>
  <si>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</si>
  <si>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</si>
  <si>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</si>
  <si>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</si>
  <si>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</si>
  <si>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</si>
  <si>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</si>
  <si>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</si>
  <si>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</si>
  <si>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</si>
  <si>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</si>
  <si>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</si>
  <si>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</si>
  <si>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</si>
  <si>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</si>
  <si>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</si>
  <si>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</si>
  <si>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</si>
  <si>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</si>
  <si>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</si>
  <si>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</si>
  <si>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</si>
  <si>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</si>
  <si>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</si>
  <si>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</si>
  <si>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</si>
  <si>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</si>
  <si>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</si>
  <si>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</si>
  <si>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</si>
  <si>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</si>
  <si>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</si>
  <si>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</si>
  <si>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</si>
  <si>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</si>
  <si>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</si>
  <si>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</si>
  <si>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</si>
  <si>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</si>
  <si>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</si>
  <si>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</si>
  <si>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</si>
  <si>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</si>
  <si>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</si>
  <si>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</si>
  <si>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</si>
  <si>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</si>
  <si>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</si>
  <si>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</si>
  <si>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</si>
  <si>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</si>
  <si>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</si>
  <si>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</si>
  <si>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</si>
  <si>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</si>
  <si>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</si>
  <si>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</si>
  <si>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</si>
  <si>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</si>
  <si>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</si>
  <si>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</si>
  <si>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</si>
  <si>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</si>
  <si>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</si>
  <si>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</si>
  <si>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</si>
  <si>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</si>
  <si>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</si>
  <si>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</si>
  <si>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</si>
  <si>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</si>
  <si>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</si>
  <si>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</si>
  <si>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</si>
  <si>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</si>
  <si>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</si>
  <si>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</si>
  <si>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</si>
  <si>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</si>
  <si>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</si>
  <si>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</si>
  <si>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</si>
  <si>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</si>
  <si>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</si>
  <si>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</si>
  <si>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</si>
  <si>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</si>
  <si>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</si>
  <si>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</si>
  <si>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</si>
  <si>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</si>
  <si>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</si>
  <si>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</si>
  <si>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</si>
  <si>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</si>
  <si>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</si>
  <si>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</si>
  <si>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</si>
  <si>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</si>
  <si>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</si>
  <si>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</si>
  <si>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</si>
  <si>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</si>
  <si>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</si>
  <si>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</si>
  <si>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</si>
  <si>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</si>
  <si>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</si>
  <si>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</si>
  <si>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</si>
  <si>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</si>
  <si>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</si>
  <si>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</si>
  <si>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</si>
  <si>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</si>
  <si>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</si>
  <si>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</si>
  <si>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</si>
  <si>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</si>
  <si>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</si>
  <si>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</si>
  <si>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</si>
  <si>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</si>
  <si>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</si>
  <si>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</si>
  <si>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</si>
  <si>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</si>
  <si>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</si>
  <si>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</si>
  <si>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</si>
  <si>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</si>
  <si>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</si>
  <si>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</si>
  <si>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</si>
  <si>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</si>
  <si>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</si>
  <si>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</si>
  <si>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</si>
  <si>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</si>
  <si>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</si>
  <si>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</si>
  <si>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</si>
  <si>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</si>
  <si>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Clasificación Administrativa</t>
  </si>
  <si>
    <t>I. Gasto No Etiquetado</t>
  </si>
  <si>
    <t>(I=A+B+C+D+E+F+G+H)</t>
  </si>
  <si>
    <t>II. Gasto Etiquetado</t>
  </si>
  <si>
    <t>(II=A+B+C+D+E+F+G+H)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</si>
  <si>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</si>
  <si>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</si>
  <si>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</si>
  <si>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</si>
  <si>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</si>
  <si>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</si>
  <si>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</si>
  <si>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</si>
  <si>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</si>
  <si>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</si>
  <si>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</si>
  <si>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</si>
  <si>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</si>
  <si>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</si>
  <si>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</si>
  <si>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</si>
  <si>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</si>
  <si>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</si>
  <si>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</si>
  <si>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</si>
  <si>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</si>
  <si>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</si>
  <si>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</si>
  <si>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</si>
  <si>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</si>
  <si>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</si>
  <si>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</si>
  <si>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</si>
  <si>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</si>
  <si>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</si>
  <si>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</si>
  <si>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</si>
  <si>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</si>
  <si>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</si>
  <si>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</si>
  <si>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</si>
  <si>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</si>
  <si>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</si>
  <si>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</si>
  <si>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</si>
  <si>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</si>
  <si>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</si>
  <si>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</si>
  <si>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</si>
  <si>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</si>
  <si>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</si>
  <si>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</si>
  <si>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</si>
  <si>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</si>
  <si>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</si>
  <si>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</si>
  <si>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II. Gasto Etiquetado (II=A+B+C+D+E+F+G+H+I)</t>
  </si>
  <si>
    <t>A. Consejo General</t>
  </si>
  <si>
    <t>B. Secretaría Técnica y de Asuntos Jurídicos</t>
  </si>
  <si>
    <t>C. Dirección de Capacitación y Vinc. Con Sujetos Obligados</t>
  </si>
  <si>
    <t>D. Dirección de Informática</t>
  </si>
  <si>
    <t>E. Dirección Desarrollo Administrativo</t>
  </si>
  <si>
    <t>Instituto de Acceso a la Información Pública y Protección da Datos Personales del Estado de Tlaxcala</t>
  </si>
  <si>
    <t>Instituto de Acceso a la Información Pública y Protección de Datos Personales del Estado de Tlaxcala</t>
  </si>
  <si>
    <t>C. Dirección de Capacitación y Vinculación</t>
  </si>
  <si>
    <t>D. Dirección de Gestión Documental y Archivística</t>
  </si>
  <si>
    <t>31 de diciembre 2021</t>
  </si>
  <si>
    <t>al 31 de diciembre de 2021 (d)</t>
  </si>
  <si>
    <t>Al 31 de diciembre de 2021 y al 30 de junio de 2022</t>
  </si>
  <si>
    <t>30 de junio 2022</t>
  </si>
  <si>
    <t>Del 1 de enero al 30 de junio de 2022</t>
  </si>
  <si>
    <t>Monto pagado de la inversión al 30 de junio de 2022</t>
  </si>
  <si>
    <t>Monto pagado de la inversión actualizado al 30 de junio de 2022</t>
  </si>
  <si>
    <t>Saldo pendiente por pagar de la inversión al 30 de junio de 2022 (m = g – l)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</si>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</sst>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6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6" xfId="0" applyBorder="1"/>
    <xf numFmtId="0" fontId="0" fillId="0" borderId="0" xfId="0" applyFill="1"/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 indent="2"/>
    </xf>
    <xf numFmtId="164" fontId="0" fillId="0" borderId="0" xfId="0" applyNumberFormat="1"/>
    <xf numFmtId="3" fontId="1" fillId="0" borderId="7" xfId="0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showGridLines="0" showRowColHeaders="0" tabSelected="1" workbookViewId="0">
      <selection activeCell="E5" sqref="E5"/>
    </sheetView>
  </sheetViews>
  <sheetFormatPr baseColWidth="10" defaultRowHeight="15" x14ac:dyDescent="0.25"/>
  <cols>
    <col min="1" max="1" width="64.140625" customWidth="1"/>
    <col min="2" max="2" width="15" customWidth="1"/>
    <col min="3" max="3" width="13.85546875" customWidth="1"/>
    <col min="4" max="4" width="60" customWidth="1"/>
    <col min="5" max="5" width="14.28515625" customWidth="1"/>
    <col min="6" max="6" width="14.140625" customWidth="1"/>
  </cols>
  <sheetData>
    <row r="1" spans="1:7" x14ac:dyDescent="0.25">
      <c r="A1" s="160" t="s">
        <v>440</v>
      </c>
      <c r="B1" s="161"/>
      <c r="C1" s="161"/>
      <c r="D1" s="161"/>
      <c r="E1" s="161"/>
      <c r="F1" s="162"/>
      <c r="G1" s="75"/>
    </row>
    <row r="2" spans="1:7" x14ac:dyDescent="0.25">
      <c r="A2" s="163" t="s">
        <v>0</v>
      </c>
      <c r="B2" s="164"/>
      <c r="C2" s="164"/>
      <c r="D2" s="164"/>
      <c r="E2" s="164"/>
      <c r="F2" s="165"/>
    </row>
    <row r="3" spans="1:7" x14ac:dyDescent="0.25">
      <c r="A3" s="163" t="s">
        <v>446</v>
      </c>
      <c r="B3" s="164"/>
      <c r="C3" s="164"/>
      <c r="D3" s="164"/>
      <c r="E3" s="164"/>
      <c r="F3" s="165"/>
    </row>
    <row r="4" spans="1:7" ht="15.75" thickBot="1" x14ac:dyDescent="0.3">
      <c r="A4" s="166" t="s">
        <v>1</v>
      </c>
      <c r="B4" s="167"/>
      <c r="C4" s="167"/>
      <c r="D4" s="167"/>
      <c r="E4" s="167"/>
      <c r="F4" s="168"/>
    </row>
    <row r="5" spans="1:7" ht="18.75" thickBot="1" x14ac:dyDescent="0.3">
      <c r="A5" s="7" t="s">
        <v>2</v>
      </c>
      <c r="B5" s="8" t="s">
        <v>447</v>
      </c>
      <c r="C5" s="8" t="s">
        <v>444</v>
      </c>
      <c r="D5" s="9" t="s">
        <v>2</v>
      </c>
      <c r="E5" s="8" t="s">
        <v>447</v>
      </c>
      <c r="F5" s="8" t="s">
        <v>444</v>
      </c>
    </row>
    <row r="6" spans="1:7" x14ac:dyDescent="0.25">
      <c r="A6" s="10" t="s">
        <v>3</v>
      </c>
      <c r="B6" s="86"/>
      <c r="C6" s="10"/>
      <c r="D6" s="86" t="s">
        <v>4</v>
      </c>
      <c r="E6" s="10"/>
      <c r="F6" s="81"/>
    </row>
    <row r="7" spans="1:7" x14ac:dyDescent="0.25">
      <c r="A7" s="4" t="s">
        <v>5</v>
      </c>
      <c r="B7" s="26"/>
      <c r="C7" s="1"/>
      <c r="D7" s="76" t="s">
        <v>6</v>
      </c>
      <c r="E7" s="1"/>
      <c r="F7" s="82"/>
    </row>
    <row r="8" spans="1:7" x14ac:dyDescent="0.25">
      <c r="A8" s="1" t="s">
        <v>7</v>
      </c>
      <c r="B8" s="109">
        <f>+B9+B10+B11+B12+B13+B14+B15</f>
        <v>1095579</v>
      </c>
      <c r="C8" s="109">
        <f>+C9+C10+C11+C12+C13+C14+C15</f>
        <v>63848</v>
      </c>
      <c r="D8" s="26" t="s">
        <v>8</v>
      </c>
      <c r="E8" s="109">
        <f>+E9+E10+E11+E12+E13+E14+E15+E16+E17</f>
        <v>168147</v>
      </c>
      <c r="F8" s="109">
        <f>+F9+F10+F11+F12+F13+F14+F15+F16+F17</f>
        <v>63848</v>
      </c>
    </row>
    <row r="9" spans="1:7" x14ac:dyDescent="0.25">
      <c r="A9" s="1" t="s">
        <v>9</v>
      </c>
      <c r="B9" s="99">
        <v>0</v>
      </c>
      <c r="C9" s="100">
        <v>0</v>
      </c>
      <c r="D9" s="26" t="s">
        <v>10</v>
      </c>
      <c r="E9" s="100">
        <v>12531</v>
      </c>
      <c r="F9" s="114">
        <v>0</v>
      </c>
    </row>
    <row r="10" spans="1:7" x14ac:dyDescent="0.25">
      <c r="A10" s="1" t="s">
        <v>11</v>
      </c>
      <c r="B10" s="108">
        <v>0</v>
      </c>
      <c r="C10" s="109">
        <v>0</v>
      </c>
      <c r="D10" s="26" t="s">
        <v>12</v>
      </c>
      <c r="E10" s="100">
        <v>13645</v>
      </c>
      <c r="F10" s="114">
        <v>0</v>
      </c>
    </row>
    <row r="11" spans="1:7" x14ac:dyDescent="0.25">
      <c r="A11" s="1" t="s">
        <v>13</v>
      </c>
      <c r="B11" s="99">
        <v>1095579</v>
      </c>
      <c r="C11" s="100">
        <v>63848</v>
      </c>
      <c r="D11" s="26" t="s">
        <v>14</v>
      </c>
      <c r="E11" s="100">
        <v>0</v>
      </c>
      <c r="F11" s="114">
        <v>0</v>
      </c>
    </row>
    <row r="12" spans="1:7" x14ac:dyDescent="0.25">
      <c r="A12" s="1" t="s">
        <v>15</v>
      </c>
      <c r="B12" s="99">
        <v>0</v>
      </c>
      <c r="C12" s="100">
        <v>0</v>
      </c>
      <c r="D12" s="26" t="s">
        <v>16</v>
      </c>
      <c r="E12" s="100">
        <v>0</v>
      </c>
      <c r="F12" s="114">
        <v>0</v>
      </c>
    </row>
    <row r="13" spans="1:7" x14ac:dyDescent="0.25">
      <c r="A13" s="1" t="s">
        <v>17</v>
      </c>
      <c r="B13" s="99">
        <v>0</v>
      </c>
      <c r="C13" s="100">
        <v>0</v>
      </c>
      <c r="D13" s="26" t="s">
        <v>18</v>
      </c>
      <c r="E13" s="100">
        <v>0</v>
      </c>
      <c r="F13" s="114">
        <v>0</v>
      </c>
    </row>
    <row r="14" spans="1:7" x14ac:dyDescent="0.25">
      <c r="A14" s="1" t="s">
        <v>19</v>
      </c>
      <c r="B14" s="99">
        <v>0</v>
      </c>
      <c r="C14" s="100">
        <v>0</v>
      </c>
      <c r="D14" s="26" t="s">
        <v>20</v>
      </c>
      <c r="E14" s="100">
        <v>0</v>
      </c>
      <c r="F14" s="114">
        <v>0</v>
      </c>
    </row>
    <row r="15" spans="1:7" x14ac:dyDescent="0.25">
      <c r="A15" s="1" t="s">
        <v>21</v>
      </c>
      <c r="B15" s="99">
        <v>0</v>
      </c>
      <c r="C15" s="100">
        <v>0</v>
      </c>
      <c r="D15" s="26" t="s">
        <v>22</v>
      </c>
      <c r="E15" s="109">
        <v>141971</v>
      </c>
      <c r="F15" s="109">
        <v>63848</v>
      </c>
    </row>
    <row r="16" spans="1:7" x14ac:dyDescent="0.25">
      <c r="A16" s="3" t="s">
        <v>23</v>
      </c>
      <c r="B16" s="109">
        <f>SUM(B17:B23)</f>
        <v>301460</v>
      </c>
      <c r="C16" s="109">
        <f>SUM(C17:C23)</f>
        <v>93400</v>
      </c>
      <c r="D16" s="26" t="s">
        <v>24</v>
      </c>
      <c r="E16" s="100">
        <v>0</v>
      </c>
      <c r="F16" s="114">
        <v>0</v>
      </c>
    </row>
    <row r="17" spans="1:6" x14ac:dyDescent="0.25">
      <c r="A17" s="1" t="s">
        <v>25</v>
      </c>
      <c r="B17" s="99">
        <v>0</v>
      </c>
      <c r="C17" s="100">
        <v>0</v>
      </c>
      <c r="D17" s="26" t="s">
        <v>26</v>
      </c>
      <c r="E17" s="100">
        <v>0</v>
      </c>
      <c r="F17" s="114">
        <v>0</v>
      </c>
    </row>
    <row r="18" spans="1:6" x14ac:dyDescent="0.25">
      <c r="A18" s="1" t="s">
        <v>27</v>
      </c>
      <c r="B18" s="99">
        <v>0</v>
      </c>
      <c r="C18" s="100">
        <v>0</v>
      </c>
      <c r="D18" s="26" t="s">
        <v>28</v>
      </c>
      <c r="E18" s="100">
        <f>+E19+E20+E21</f>
        <v>0</v>
      </c>
      <c r="F18" s="100">
        <f>+F19+F20+F21</f>
        <v>0</v>
      </c>
    </row>
    <row r="19" spans="1:6" x14ac:dyDescent="0.25">
      <c r="A19" s="1" t="s">
        <v>29</v>
      </c>
      <c r="B19" s="99">
        <v>52160</v>
      </c>
      <c r="C19" s="109">
        <v>0</v>
      </c>
      <c r="D19" s="26" t="s">
        <v>30</v>
      </c>
      <c r="E19" s="100">
        <v>0</v>
      </c>
      <c r="F19" s="114">
        <v>0</v>
      </c>
    </row>
    <row r="20" spans="1:6" x14ac:dyDescent="0.25">
      <c r="A20" s="1" t="s">
        <v>31</v>
      </c>
      <c r="B20" s="99">
        <v>0</v>
      </c>
      <c r="C20" s="100">
        <v>0</v>
      </c>
      <c r="D20" s="26" t="s">
        <v>32</v>
      </c>
      <c r="E20" s="100">
        <v>0</v>
      </c>
      <c r="F20" s="114">
        <v>0</v>
      </c>
    </row>
    <row r="21" spans="1:6" x14ac:dyDescent="0.25">
      <c r="A21" s="1" t="s">
        <v>33</v>
      </c>
      <c r="B21" s="99">
        <v>0</v>
      </c>
      <c r="C21" s="100">
        <v>0</v>
      </c>
      <c r="D21" s="26" t="s">
        <v>34</v>
      </c>
      <c r="E21" s="100">
        <v>0</v>
      </c>
      <c r="F21" s="114">
        <v>0</v>
      </c>
    </row>
    <row r="22" spans="1:6" x14ac:dyDescent="0.25">
      <c r="A22" s="1" t="s">
        <v>35</v>
      </c>
      <c r="B22" s="99">
        <v>249300</v>
      </c>
      <c r="C22" s="100">
        <v>93400</v>
      </c>
      <c r="D22" s="26" t="s">
        <v>36</v>
      </c>
      <c r="E22" s="100">
        <f>+E23+E24</f>
        <v>0</v>
      </c>
      <c r="F22" s="100">
        <f>+F23+F24</f>
        <v>0</v>
      </c>
    </row>
    <row r="23" spans="1:6" x14ac:dyDescent="0.25">
      <c r="A23" s="1" t="s">
        <v>37</v>
      </c>
      <c r="B23" s="99">
        <v>0</v>
      </c>
      <c r="C23" s="100">
        <v>0</v>
      </c>
      <c r="D23" s="26" t="s">
        <v>38</v>
      </c>
      <c r="E23" s="100">
        <v>0</v>
      </c>
      <c r="F23" s="114">
        <v>0</v>
      </c>
    </row>
    <row r="24" spans="1:6" x14ac:dyDescent="0.25">
      <c r="A24" s="1" t="s">
        <v>39</v>
      </c>
      <c r="B24" s="100">
        <f>+B25+B26+B27+B28+B29</f>
        <v>16</v>
      </c>
      <c r="C24" s="100">
        <f>+C25+C26+C27+C28+C29</f>
        <v>16</v>
      </c>
      <c r="D24" s="26" t="s">
        <v>40</v>
      </c>
      <c r="E24" s="100">
        <v>0</v>
      </c>
      <c r="F24" s="114">
        <v>0</v>
      </c>
    </row>
    <row r="25" spans="1:6" x14ac:dyDescent="0.25">
      <c r="A25" s="1" t="s">
        <v>41</v>
      </c>
      <c r="B25" s="99">
        <v>16</v>
      </c>
      <c r="C25" s="100">
        <v>16</v>
      </c>
      <c r="D25" s="26" t="s">
        <v>42</v>
      </c>
      <c r="E25" s="100">
        <v>0</v>
      </c>
      <c r="F25" s="114">
        <v>0</v>
      </c>
    </row>
    <row r="26" spans="1:6" x14ac:dyDescent="0.25">
      <c r="A26" s="1" t="s">
        <v>43</v>
      </c>
      <c r="B26" s="99">
        <v>0</v>
      </c>
      <c r="C26" s="100">
        <v>0</v>
      </c>
      <c r="D26" s="26" t="s">
        <v>44</v>
      </c>
      <c r="E26" s="100">
        <f>+E27+E28+E29</f>
        <v>0</v>
      </c>
      <c r="F26" s="100">
        <f>+F27+F28+F29</f>
        <v>0</v>
      </c>
    </row>
    <row r="27" spans="1:6" ht="18" customHeight="1" x14ac:dyDescent="0.25">
      <c r="A27" s="1" t="s">
        <v>45</v>
      </c>
      <c r="B27" s="99">
        <v>0</v>
      </c>
      <c r="C27" s="100">
        <v>0</v>
      </c>
      <c r="D27" s="26" t="s">
        <v>46</v>
      </c>
      <c r="E27" s="100">
        <v>0</v>
      </c>
      <c r="F27" s="114">
        <v>0</v>
      </c>
    </row>
    <row r="28" spans="1:6" x14ac:dyDescent="0.25">
      <c r="A28" s="1" t="s">
        <v>47</v>
      </c>
      <c r="B28" s="99">
        <v>0</v>
      </c>
      <c r="C28" s="100">
        <v>0</v>
      </c>
      <c r="D28" s="26" t="s">
        <v>48</v>
      </c>
      <c r="E28" s="100">
        <v>0</v>
      </c>
      <c r="F28" s="114">
        <v>0</v>
      </c>
    </row>
    <row r="29" spans="1:6" x14ac:dyDescent="0.25">
      <c r="A29" s="1" t="s">
        <v>49</v>
      </c>
      <c r="B29" s="99">
        <v>0</v>
      </c>
      <c r="C29" s="100">
        <v>0</v>
      </c>
      <c r="D29" s="26" t="s">
        <v>50</v>
      </c>
      <c r="E29" s="100">
        <v>0</v>
      </c>
      <c r="F29" s="114">
        <v>0</v>
      </c>
    </row>
    <row r="30" spans="1:6" x14ac:dyDescent="0.25">
      <c r="A30" s="1" t="s">
        <v>51</v>
      </c>
      <c r="B30" s="99">
        <f>+B31+B32+B33+B34+B35</f>
        <v>0</v>
      </c>
      <c r="C30" s="100">
        <f>+C31+C32+C33+C34+C35</f>
        <v>0</v>
      </c>
      <c r="D30" s="26" t="s">
        <v>52</v>
      </c>
      <c r="E30" s="100">
        <f>+E31+E32+E33+E34+E35+E36</f>
        <v>0</v>
      </c>
      <c r="F30" s="100">
        <f>+F31+F32+F33+F34+F35+F36</f>
        <v>0</v>
      </c>
    </row>
    <row r="31" spans="1:6" x14ac:dyDescent="0.25">
      <c r="A31" s="1" t="s">
        <v>53</v>
      </c>
      <c r="B31" s="99">
        <v>0</v>
      </c>
      <c r="C31" s="100">
        <v>0</v>
      </c>
      <c r="D31" s="26" t="s">
        <v>54</v>
      </c>
      <c r="E31" s="100">
        <v>0</v>
      </c>
      <c r="F31" s="114">
        <v>0</v>
      </c>
    </row>
    <row r="32" spans="1:6" x14ac:dyDescent="0.25">
      <c r="A32" s="1" t="s">
        <v>55</v>
      </c>
      <c r="B32" s="99">
        <v>0</v>
      </c>
      <c r="C32" s="100">
        <v>0</v>
      </c>
      <c r="D32" s="26" t="s">
        <v>56</v>
      </c>
      <c r="E32" s="100">
        <v>0</v>
      </c>
      <c r="F32" s="114">
        <v>0</v>
      </c>
    </row>
    <row r="33" spans="1:6" x14ac:dyDescent="0.25">
      <c r="A33" s="1" t="s">
        <v>57</v>
      </c>
      <c r="B33" s="99">
        <v>0</v>
      </c>
      <c r="C33" s="100">
        <v>0</v>
      </c>
      <c r="D33" s="26" t="s">
        <v>58</v>
      </c>
      <c r="E33" s="100">
        <v>0</v>
      </c>
      <c r="F33" s="114">
        <v>0</v>
      </c>
    </row>
    <row r="34" spans="1:6" x14ac:dyDescent="0.25">
      <c r="A34" s="1" t="s">
        <v>59</v>
      </c>
      <c r="B34" s="99">
        <v>0</v>
      </c>
      <c r="C34" s="100">
        <v>0</v>
      </c>
      <c r="D34" s="26" t="s">
        <v>60</v>
      </c>
      <c r="E34" s="100">
        <v>0</v>
      </c>
      <c r="F34" s="114">
        <v>0</v>
      </c>
    </row>
    <row r="35" spans="1:6" x14ac:dyDescent="0.25">
      <c r="A35" s="1" t="s">
        <v>61</v>
      </c>
      <c r="B35" s="99">
        <v>0</v>
      </c>
      <c r="C35" s="100">
        <v>0</v>
      </c>
      <c r="D35" s="26" t="s">
        <v>62</v>
      </c>
      <c r="E35" s="100">
        <v>0</v>
      </c>
      <c r="F35" s="114">
        <v>0</v>
      </c>
    </row>
    <row r="36" spans="1:6" x14ac:dyDescent="0.25">
      <c r="A36" s="1" t="s">
        <v>63</v>
      </c>
      <c r="B36" s="99">
        <v>0</v>
      </c>
      <c r="C36" s="100">
        <v>0</v>
      </c>
      <c r="D36" s="26" t="s">
        <v>64</v>
      </c>
      <c r="E36" s="100">
        <v>0</v>
      </c>
      <c r="F36" s="114">
        <v>0</v>
      </c>
    </row>
    <row r="37" spans="1:6" x14ac:dyDescent="0.25">
      <c r="A37" s="1" t="s">
        <v>65</v>
      </c>
      <c r="B37" s="99">
        <v>0</v>
      </c>
      <c r="C37" s="100">
        <f>+C38+C39</f>
        <v>0</v>
      </c>
      <c r="D37" s="26" t="s">
        <v>66</v>
      </c>
      <c r="E37" s="100">
        <f>+E38+E39+E40</f>
        <v>0</v>
      </c>
      <c r="F37" s="100">
        <f>+F38+F39+F40</f>
        <v>0</v>
      </c>
    </row>
    <row r="38" spans="1:6" x14ac:dyDescent="0.25">
      <c r="A38" s="1" t="s">
        <v>67</v>
      </c>
      <c r="B38" s="99">
        <v>0</v>
      </c>
      <c r="C38" s="100">
        <v>0</v>
      </c>
      <c r="D38" s="26" t="s">
        <v>68</v>
      </c>
      <c r="E38" s="100">
        <v>0</v>
      </c>
      <c r="F38" s="114">
        <v>0</v>
      </c>
    </row>
    <row r="39" spans="1:6" x14ac:dyDescent="0.25">
      <c r="A39" s="1" t="s">
        <v>69</v>
      </c>
      <c r="B39" s="99">
        <v>0</v>
      </c>
      <c r="C39" s="100">
        <v>0</v>
      </c>
      <c r="D39" s="26" t="s">
        <v>70</v>
      </c>
      <c r="E39" s="100">
        <v>0</v>
      </c>
      <c r="F39" s="114">
        <v>0</v>
      </c>
    </row>
    <row r="40" spans="1:6" x14ac:dyDescent="0.25">
      <c r="A40" s="1" t="s">
        <v>71</v>
      </c>
      <c r="B40" s="99">
        <f>+B41+B42+B43+B44</f>
        <v>0</v>
      </c>
      <c r="C40" s="100">
        <f>+C41+C42+C43+C44</f>
        <v>0</v>
      </c>
      <c r="D40" s="26" t="s">
        <v>72</v>
      </c>
      <c r="E40" s="100">
        <v>0</v>
      </c>
      <c r="F40" s="114">
        <v>0</v>
      </c>
    </row>
    <row r="41" spans="1:6" x14ac:dyDescent="0.25">
      <c r="A41" s="1" t="s">
        <v>73</v>
      </c>
      <c r="B41" s="99">
        <v>0</v>
      </c>
      <c r="C41" s="100">
        <v>0</v>
      </c>
      <c r="D41" s="26" t="s">
        <v>74</v>
      </c>
      <c r="E41" s="100">
        <f>+E42+E43+E44</f>
        <v>0</v>
      </c>
      <c r="F41" s="100">
        <f>+F42+F43+F44</f>
        <v>0</v>
      </c>
    </row>
    <row r="42" spans="1:6" x14ac:dyDescent="0.25">
      <c r="A42" s="1" t="s">
        <v>75</v>
      </c>
      <c r="B42" s="99">
        <v>0</v>
      </c>
      <c r="C42" s="100">
        <v>0</v>
      </c>
      <c r="D42" s="26" t="s">
        <v>76</v>
      </c>
      <c r="E42" s="100">
        <v>0</v>
      </c>
      <c r="F42" s="114">
        <v>0</v>
      </c>
    </row>
    <row r="43" spans="1:6" ht="18" customHeight="1" x14ac:dyDescent="0.25">
      <c r="A43" s="1" t="s">
        <v>77</v>
      </c>
      <c r="B43" s="99">
        <v>0</v>
      </c>
      <c r="C43" s="100">
        <v>0</v>
      </c>
      <c r="D43" s="26" t="s">
        <v>78</v>
      </c>
      <c r="E43" s="100">
        <v>0</v>
      </c>
      <c r="F43" s="114">
        <v>0</v>
      </c>
    </row>
    <row r="44" spans="1:6" x14ac:dyDescent="0.25">
      <c r="A44" s="1" t="s">
        <v>79</v>
      </c>
      <c r="B44" s="99">
        <v>0</v>
      </c>
      <c r="C44" s="100">
        <v>0</v>
      </c>
      <c r="D44" s="26" t="s">
        <v>80</v>
      </c>
      <c r="E44" s="100">
        <v>0</v>
      </c>
      <c r="F44" s="114">
        <v>0</v>
      </c>
    </row>
    <row r="45" spans="1:6" x14ac:dyDescent="0.25">
      <c r="A45" s="1"/>
      <c r="B45" s="99"/>
      <c r="C45" s="100"/>
      <c r="D45" s="26"/>
      <c r="E45" s="100"/>
      <c r="F45" s="114"/>
    </row>
    <row r="46" spans="1:6" ht="15.75" thickBot="1" x14ac:dyDescent="0.3">
      <c r="A46" s="87" t="s">
        <v>81</v>
      </c>
      <c r="B46" s="112">
        <f>+B8+B16+B24+B30+B36+B37+B40</f>
        <v>1397055</v>
      </c>
      <c r="C46" s="113">
        <f>+C8+C16+C24+C30+C36+C37+C40</f>
        <v>157264</v>
      </c>
      <c r="D46" s="88" t="s">
        <v>82</v>
      </c>
      <c r="E46" s="113">
        <f>+E8+E18+E22+E25+E26+E30+E37+E41</f>
        <v>168147</v>
      </c>
      <c r="F46" s="113">
        <f>+F8+F18+F22+F25+F26+F30+F37+F41</f>
        <v>63848</v>
      </c>
    </row>
    <row r="47" spans="1:6" x14ac:dyDescent="0.25">
      <c r="A47" s="89"/>
      <c r="B47" s="99"/>
      <c r="C47" s="99"/>
      <c r="D47" s="77"/>
      <c r="E47" s="78"/>
      <c r="F47" s="78"/>
    </row>
    <row r="48" spans="1:6" x14ac:dyDescent="0.25">
      <c r="A48" s="89"/>
      <c r="B48" s="99"/>
      <c r="C48" s="99"/>
      <c r="D48" s="77"/>
      <c r="E48" s="78"/>
      <c r="F48" s="78"/>
    </row>
    <row r="49" spans="1:6" x14ac:dyDescent="0.25">
      <c r="A49" s="89"/>
      <c r="B49" s="99"/>
      <c r="C49" s="99"/>
      <c r="D49" s="77"/>
      <c r="E49" s="78"/>
      <c r="F49" s="78"/>
    </row>
    <row r="50" spans="1:6" x14ac:dyDescent="0.25">
      <c r="A50" s="89"/>
      <c r="B50" s="99"/>
      <c r="C50" s="99"/>
      <c r="D50" s="77"/>
      <c r="E50" s="78"/>
      <c r="F50" s="78"/>
    </row>
    <row r="51" spans="1:6" x14ac:dyDescent="0.25">
      <c r="A51" s="89"/>
      <c r="B51" s="99"/>
      <c r="C51" s="99"/>
      <c r="D51" s="77"/>
      <c r="E51" s="78"/>
      <c r="F51" s="78"/>
    </row>
    <row r="52" spans="1:6" x14ac:dyDescent="0.25">
      <c r="A52" s="89"/>
      <c r="B52" s="99"/>
      <c r="C52" s="99"/>
      <c r="D52" s="77"/>
      <c r="E52" s="78"/>
      <c r="F52" s="78"/>
    </row>
    <row r="53" spans="1:6" x14ac:dyDescent="0.25">
      <c r="A53" s="89"/>
      <c r="B53" s="99"/>
      <c r="C53" s="99"/>
      <c r="D53" s="77"/>
      <c r="E53" s="78"/>
      <c r="F53" s="78"/>
    </row>
    <row r="54" spans="1:6" x14ac:dyDescent="0.25">
      <c r="A54" s="89"/>
      <c r="B54" s="99"/>
      <c r="C54" s="99"/>
      <c r="D54" s="77"/>
      <c r="E54" s="78"/>
      <c r="F54" s="78"/>
    </row>
    <row r="55" spans="1:6" x14ac:dyDescent="0.25">
      <c r="A55" s="89"/>
      <c r="B55" s="99"/>
      <c r="C55" s="99"/>
      <c r="D55" s="77"/>
      <c r="E55" s="78"/>
      <c r="F55" s="78"/>
    </row>
    <row r="56" spans="1:6" ht="15.75" thickBot="1" x14ac:dyDescent="0.3">
      <c r="A56" s="89"/>
      <c r="B56" s="99"/>
      <c r="C56" s="99"/>
      <c r="D56" s="77"/>
      <c r="E56" s="78"/>
      <c r="F56" s="78"/>
    </row>
    <row r="57" spans="1:6" x14ac:dyDescent="0.25">
      <c r="A57" s="10" t="s">
        <v>83</v>
      </c>
      <c r="B57" s="104"/>
      <c r="C57" s="105"/>
      <c r="D57" s="10" t="s">
        <v>95</v>
      </c>
      <c r="E57" s="91"/>
      <c r="F57" s="85"/>
    </row>
    <row r="58" spans="1:6" x14ac:dyDescent="0.25">
      <c r="A58" s="1" t="s">
        <v>84</v>
      </c>
      <c r="B58" s="100">
        <v>0</v>
      </c>
      <c r="C58" s="99">
        <v>0</v>
      </c>
      <c r="D58" s="1" t="s">
        <v>96</v>
      </c>
      <c r="E58" s="99">
        <v>0</v>
      </c>
      <c r="F58" s="100">
        <v>0</v>
      </c>
    </row>
    <row r="59" spans="1:6" x14ac:dyDescent="0.25">
      <c r="A59" s="1" t="s">
        <v>85</v>
      </c>
      <c r="B59" s="100">
        <v>0</v>
      </c>
      <c r="C59" s="99">
        <v>0</v>
      </c>
      <c r="D59" s="1" t="s">
        <v>97</v>
      </c>
      <c r="E59" s="99">
        <v>0</v>
      </c>
      <c r="F59" s="100">
        <v>0</v>
      </c>
    </row>
    <row r="60" spans="1:6" x14ac:dyDescent="0.25">
      <c r="A60" s="1" t="s">
        <v>86</v>
      </c>
      <c r="B60" s="109">
        <v>0</v>
      </c>
      <c r="C60" s="108">
        <v>0</v>
      </c>
      <c r="D60" s="1" t="s">
        <v>98</v>
      </c>
      <c r="E60" s="99">
        <v>0</v>
      </c>
      <c r="F60" s="100">
        <v>0</v>
      </c>
    </row>
    <row r="61" spans="1:6" x14ac:dyDescent="0.25">
      <c r="A61" s="1" t="s">
        <v>87</v>
      </c>
      <c r="B61" s="109">
        <v>3996324</v>
      </c>
      <c r="C61" s="109">
        <v>3967325</v>
      </c>
      <c r="D61" s="1" t="s">
        <v>99</v>
      </c>
      <c r="E61" s="99">
        <v>0</v>
      </c>
      <c r="F61" s="100">
        <v>0</v>
      </c>
    </row>
    <row r="62" spans="1:6" x14ac:dyDescent="0.25">
      <c r="A62" s="1" t="s">
        <v>88</v>
      </c>
      <c r="B62" s="100">
        <v>51388</v>
      </c>
      <c r="C62" s="99">
        <v>51388</v>
      </c>
      <c r="D62" s="1" t="s">
        <v>100</v>
      </c>
      <c r="E62" s="99">
        <v>0</v>
      </c>
      <c r="F62" s="100">
        <v>0</v>
      </c>
    </row>
    <row r="63" spans="1:6" x14ac:dyDescent="0.25">
      <c r="A63" s="1" t="s">
        <v>89</v>
      </c>
      <c r="B63" s="109">
        <v>-3073164</v>
      </c>
      <c r="C63" s="109">
        <v>-3073164</v>
      </c>
      <c r="D63" s="1" t="s">
        <v>101</v>
      </c>
      <c r="E63" s="99">
        <v>0</v>
      </c>
      <c r="F63" s="100">
        <v>0</v>
      </c>
    </row>
    <row r="64" spans="1:6" x14ac:dyDescent="0.25">
      <c r="A64" s="1" t="s">
        <v>90</v>
      </c>
      <c r="B64" s="100">
        <v>0</v>
      </c>
      <c r="C64" s="99">
        <v>0</v>
      </c>
      <c r="D64" s="4"/>
      <c r="E64" s="101"/>
      <c r="F64" s="100"/>
    </row>
    <row r="65" spans="1:6" x14ac:dyDescent="0.25">
      <c r="A65" s="1" t="s">
        <v>91</v>
      </c>
      <c r="B65" s="100">
        <v>0</v>
      </c>
      <c r="C65" s="99">
        <v>0</v>
      </c>
      <c r="D65" s="4" t="s">
        <v>102</v>
      </c>
      <c r="E65" s="101">
        <f>+E58+E59+E60+E61+E62+E63</f>
        <v>0</v>
      </c>
      <c r="F65" s="102">
        <f>+F58+F59+F60+F61+F62+F63</f>
        <v>0</v>
      </c>
    </row>
    <row r="66" spans="1:6" x14ac:dyDescent="0.25">
      <c r="A66" s="1" t="s">
        <v>92</v>
      </c>
      <c r="B66" s="100">
        <v>0</v>
      </c>
      <c r="C66" s="99">
        <v>0</v>
      </c>
      <c r="D66" s="90"/>
      <c r="E66" s="117"/>
      <c r="F66" s="100"/>
    </row>
    <row r="67" spans="1:6" x14ac:dyDescent="0.25">
      <c r="A67" s="1"/>
      <c r="B67" s="100"/>
      <c r="C67" s="99"/>
      <c r="D67" s="4" t="s">
        <v>103</v>
      </c>
      <c r="E67" s="110">
        <f>+E46+E65</f>
        <v>168147</v>
      </c>
      <c r="F67" s="111">
        <f>+F46+F65</f>
        <v>63848</v>
      </c>
    </row>
    <row r="68" spans="1:6" x14ac:dyDescent="0.25">
      <c r="A68" s="4" t="s">
        <v>93</v>
      </c>
      <c r="B68" s="111">
        <f>+B58+B59+B60+B61+B62+B63+B64+B65+B66</f>
        <v>974548</v>
      </c>
      <c r="C68" s="110">
        <f>+C58+C59+C60+C61+C62+C63+C64+C65+C66</f>
        <v>945549</v>
      </c>
      <c r="D68" s="1"/>
      <c r="E68" s="99"/>
      <c r="F68" s="100"/>
    </row>
    <row r="69" spans="1:6" x14ac:dyDescent="0.25">
      <c r="A69" s="1"/>
      <c r="B69" s="100"/>
      <c r="C69" s="99"/>
      <c r="D69" s="4" t="s">
        <v>104</v>
      </c>
      <c r="E69" s="101"/>
      <c r="F69" s="100"/>
    </row>
    <row r="70" spans="1:6" x14ac:dyDescent="0.25">
      <c r="A70" s="4" t="s">
        <v>94</v>
      </c>
      <c r="B70" s="111">
        <f>+B46+B68</f>
        <v>2371603</v>
      </c>
      <c r="C70" s="110">
        <f>+C46+C68</f>
        <v>1102813</v>
      </c>
      <c r="D70" s="4"/>
      <c r="E70" s="101"/>
      <c r="F70" s="100"/>
    </row>
    <row r="71" spans="1:6" x14ac:dyDescent="0.25">
      <c r="A71" s="1"/>
      <c r="B71" s="100"/>
      <c r="C71" s="99"/>
      <c r="D71" s="4" t="s">
        <v>105</v>
      </c>
      <c r="E71" s="101">
        <f>+E72+E73+E74</f>
        <v>1914896</v>
      </c>
      <c r="F71" s="102">
        <f>+F72+F73+F74</f>
        <v>1914896</v>
      </c>
    </row>
    <row r="72" spans="1:6" x14ac:dyDescent="0.25">
      <c r="A72" s="1"/>
      <c r="B72" s="100"/>
      <c r="C72" s="99"/>
      <c r="D72" s="156" t="s">
        <v>106</v>
      </c>
      <c r="E72" s="100">
        <v>2588668</v>
      </c>
      <c r="F72" s="100">
        <v>2588668</v>
      </c>
    </row>
    <row r="73" spans="1:6" x14ac:dyDescent="0.25">
      <c r="A73" s="1"/>
      <c r="B73" s="100"/>
      <c r="C73" s="99"/>
      <c r="D73" s="156" t="s">
        <v>107</v>
      </c>
      <c r="E73" s="100">
        <v>0</v>
      </c>
      <c r="F73" s="100">
        <v>0</v>
      </c>
    </row>
    <row r="74" spans="1:6" x14ac:dyDescent="0.25">
      <c r="A74" s="1"/>
      <c r="B74" s="100"/>
      <c r="C74" s="99"/>
      <c r="D74" s="156" t="s">
        <v>108</v>
      </c>
      <c r="E74" s="100">
        <v>-673772</v>
      </c>
      <c r="F74" s="100">
        <v>-673772</v>
      </c>
    </row>
    <row r="75" spans="1:6" x14ac:dyDescent="0.25">
      <c r="A75" s="1"/>
      <c r="B75" s="100"/>
      <c r="C75" s="99"/>
      <c r="D75" s="156"/>
      <c r="E75" s="100"/>
      <c r="F75" s="100"/>
    </row>
    <row r="76" spans="1:6" x14ac:dyDescent="0.25">
      <c r="A76" s="1"/>
      <c r="B76" s="100"/>
      <c r="C76" s="99"/>
      <c r="D76" s="155" t="s">
        <v>109</v>
      </c>
      <c r="E76" s="157">
        <f>+E77+E78+E79+E80+E81</f>
        <v>288560</v>
      </c>
      <c r="F76" s="157">
        <f>+F77+F78+F79+F80+F81</f>
        <v>-875931</v>
      </c>
    </row>
    <row r="77" spans="1:6" x14ac:dyDescent="0.25">
      <c r="A77" s="1"/>
      <c r="B77" s="100"/>
      <c r="C77" s="99"/>
      <c r="D77" s="156" t="s">
        <v>110</v>
      </c>
      <c r="E77" s="109">
        <v>1164491</v>
      </c>
      <c r="F77" s="109">
        <v>-163920</v>
      </c>
    </row>
    <row r="78" spans="1:6" x14ac:dyDescent="0.25">
      <c r="A78" s="1"/>
      <c r="B78" s="100"/>
      <c r="C78" s="99"/>
      <c r="D78" s="156" t="s">
        <v>111</v>
      </c>
      <c r="E78" s="109">
        <v>-875931</v>
      </c>
      <c r="F78" s="109">
        <v>-712011</v>
      </c>
    </row>
    <row r="79" spans="1:6" x14ac:dyDescent="0.25">
      <c r="A79" s="1"/>
      <c r="B79" s="100"/>
      <c r="C79" s="99"/>
      <c r="D79" s="1" t="s">
        <v>112</v>
      </c>
      <c r="E79" s="118">
        <v>0</v>
      </c>
      <c r="F79" s="100">
        <v>0</v>
      </c>
    </row>
    <row r="80" spans="1:6" x14ac:dyDescent="0.25">
      <c r="A80" s="1"/>
      <c r="B80" s="100"/>
      <c r="C80" s="99"/>
      <c r="D80" s="1" t="s">
        <v>113</v>
      </c>
      <c r="E80" s="99">
        <v>0</v>
      </c>
      <c r="F80" s="100">
        <v>0</v>
      </c>
    </row>
    <row r="81" spans="1:6" x14ac:dyDescent="0.25">
      <c r="A81" s="1"/>
      <c r="B81" s="100"/>
      <c r="C81" s="99"/>
      <c r="D81" s="1" t="s">
        <v>114</v>
      </c>
      <c r="E81" s="108">
        <v>0</v>
      </c>
      <c r="F81" s="109">
        <v>0</v>
      </c>
    </row>
    <row r="82" spans="1:6" x14ac:dyDescent="0.25">
      <c r="A82" s="1"/>
      <c r="B82" s="100"/>
      <c r="C82" s="99"/>
      <c r="D82" s="1"/>
      <c r="E82" s="99"/>
      <c r="F82" s="100"/>
    </row>
    <row r="83" spans="1:6" ht="18" x14ac:dyDescent="0.25">
      <c r="A83" s="1"/>
      <c r="B83" s="100"/>
      <c r="C83" s="99"/>
      <c r="D83" s="4" t="s">
        <v>115</v>
      </c>
      <c r="E83" s="101">
        <f>+E84+E85</f>
        <v>0</v>
      </c>
      <c r="F83" s="102">
        <f>+F84+F85</f>
        <v>0</v>
      </c>
    </row>
    <row r="84" spans="1:6" x14ac:dyDescent="0.25">
      <c r="A84" s="1"/>
      <c r="B84" s="100"/>
      <c r="C84" s="99"/>
      <c r="D84" s="1" t="s">
        <v>116</v>
      </c>
      <c r="E84" s="99">
        <v>0</v>
      </c>
      <c r="F84" s="100">
        <v>0</v>
      </c>
    </row>
    <row r="85" spans="1:6" x14ac:dyDescent="0.25">
      <c r="A85" s="1"/>
      <c r="B85" s="100"/>
      <c r="C85" s="99"/>
      <c r="D85" s="1" t="s">
        <v>117</v>
      </c>
      <c r="E85" s="99">
        <v>0</v>
      </c>
      <c r="F85" s="100">
        <v>0</v>
      </c>
    </row>
    <row r="86" spans="1:6" x14ac:dyDescent="0.25">
      <c r="A86" s="1"/>
      <c r="B86" s="100"/>
      <c r="C86" s="99"/>
      <c r="D86" s="1"/>
      <c r="E86" s="99"/>
      <c r="F86" s="100"/>
    </row>
    <row r="87" spans="1:6" x14ac:dyDescent="0.25">
      <c r="A87" s="1"/>
      <c r="B87" s="100"/>
      <c r="C87" s="99"/>
      <c r="D87" s="4" t="s">
        <v>118</v>
      </c>
      <c r="E87" s="110">
        <f>+E71+E76+E83</f>
        <v>2203456</v>
      </c>
      <c r="F87" s="111">
        <f>+F71+F76+F83</f>
        <v>1038965</v>
      </c>
    </row>
    <row r="88" spans="1:6" x14ac:dyDescent="0.25">
      <c r="A88" s="1"/>
      <c r="B88" s="100"/>
      <c r="C88" s="99"/>
      <c r="D88" s="1"/>
      <c r="E88" s="99"/>
      <c r="F88" s="100"/>
    </row>
    <row r="89" spans="1:6" x14ac:dyDescent="0.25">
      <c r="A89" s="1"/>
      <c r="B89" s="100"/>
      <c r="C89" s="99"/>
      <c r="D89" s="4" t="s">
        <v>119</v>
      </c>
      <c r="E89" s="110">
        <f>+E67+E87</f>
        <v>2371603</v>
      </c>
      <c r="F89" s="111">
        <f>+F67+F87</f>
        <v>1102813</v>
      </c>
    </row>
    <row r="90" spans="1:6" x14ac:dyDescent="0.25">
      <c r="A90" s="1"/>
      <c r="B90" s="100"/>
      <c r="C90" s="99"/>
      <c r="D90" s="4"/>
      <c r="E90" s="101"/>
      <c r="F90" s="100"/>
    </row>
    <row r="91" spans="1:6" x14ac:dyDescent="0.25">
      <c r="A91" s="1"/>
      <c r="B91" s="100"/>
      <c r="C91" s="99"/>
      <c r="D91" s="1"/>
      <c r="E91" s="78"/>
      <c r="F91" s="84"/>
    </row>
    <row r="92" spans="1:6" ht="15.75" thickBot="1" x14ac:dyDescent="0.3">
      <c r="A92" s="12"/>
      <c r="B92" s="106"/>
      <c r="C92" s="107"/>
      <c r="D92" s="12"/>
      <c r="E92" s="79"/>
      <c r="F92" s="25"/>
    </row>
  </sheetData>
  <mergeCells count="4">
    <mergeCell ref="A1:F1"/>
    <mergeCell ref="A2:F2"/>
    <mergeCell ref="A3:F3"/>
    <mergeCell ref="A4:F4"/>
  </mergeCells>
  <printOptions horizontalCentered="1"/>
  <pageMargins left="0" right="0" top="0.35433070866141736" bottom="0.39370078740157483" header="0" footer="0"/>
  <pageSetup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selection activeCell="G17" sqref="G17"/>
    </sheetView>
  </sheetViews>
  <sheetFormatPr baseColWidth="10" defaultRowHeight="15" x14ac:dyDescent="0.25"/>
  <cols>
    <col min="1" max="1" width="4.140625" customWidth="1"/>
    <col min="2" max="2" width="32.85546875" customWidth="1"/>
    <col min="3" max="3" width="14.7109375" customWidth="1"/>
    <col min="4" max="4" width="13.7109375" customWidth="1"/>
    <col min="5" max="5" width="13.5703125" customWidth="1"/>
    <col min="6" max="6" width="14.85546875" customWidth="1"/>
    <col min="7" max="7" width="12.140625" customWidth="1"/>
    <col min="8" max="8" width="12.7109375" customWidth="1"/>
    <col min="9" max="9" width="15.7109375" customWidth="1"/>
  </cols>
  <sheetData>
    <row r="1" spans="1:10" ht="15.75" thickBot="1" x14ac:dyDescent="0.3">
      <c r="A1" s="185" t="s">
        <v>441</v>
      </c>
      <c r="B1" s="186"/>
      <c r="C1" s="186"/>
      <c r="D1" s="186"/>
      <c r="E1" s="186"/>
      <c r="F1" s="186"/>
      <c r="G1" s="186"/>
      <c r="H1" s="186"/>
      <c r="I1" s="187"/>
    </row>
    <row r="2" spans="1:10" ht="15.75" thickBot="1" x14ac:dyDescent="0.3">
      <c r="A2" s="188" t="s">
        <v>120</v>
      </c>
      <c r="B2" s="189"/>
      <c r="C2" s="189"/>
      <c r="D2" s="189"/>
      <c r="E2" s="189"/>
      <c r="F2" s="189"/>
      <c r="G2" s="189"/>
      <c r="H2" s="189"/>
      <c r="I2" s="190"/>
    </row>
    <row r="3" spans="1:10" ht="15.75" thickBot="1" x14ac:dyDescent="0.3">
      <c r="A3" s="188" t="s">
        <v>448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 x14ac:dyDescent="0.3">
      <c r="A4" s="188" t="s">
        <v>1</v>
      </c>
      <c r="B4" s="189"/>
      <c r="C4" s="189"/>
      <c r="D4" s="189"/>
      <c r="E4" s="189"/>
      <c r="F4" s="189"/>
      <c r="G4" s="189"/>
      <c r="H4" s="189"/>
      <c r="I4" s="190"/>
    </row>
    <row r="5" spans="1:10" ht="24" customHeight="1" x14ac:dyDescent="0.25">
      <c r="A5" s="191" t="s">
        <v>121</v>
      </c>
      <c r="B5" s="192"/>
      <c r="C5" s="14" t="s">
        <v>122</v>
      </c>
      <c r="D5" s="193" t="s">
        <v>123</v>
      </c>
      <c r="E5" s="193" t="s">
        <v>124</v>
      </c>
      <c r="F5" s="193" t="s">
        <v>125</v>
      </c>
      <c r="G5" s="14" t="s">
        <v>126</v>
      </c>
      <c r="H5" s="193" t="s">
        <v>128</v>
      </c>
      <c r="I5" s="193" t="s">
        <v>129</v>
      </c>
    </row>
    <row r="6" spans="1:10" ht="18.75" thickBot="1" x14ac:dyDescent="0.3">
      <c r="A6" s="166"/>
      <c r="B6" s="168"/>
      <c r="C6" s="15" t="s">
        <v>445</v>
      </c>
      <c r="D6" s="194"/>
      <c r="E6" s="194"/>
      <c r="F6" s="194"/>
      <c r="G6" s="15" t="s">
        <v>127</v>
      </c>
      <c r="H6" s="194"/>
      <c r="I6" s="194"/>
    </row>
    <row r="7" spans="1:10" x14ac:dyDescent="0.25">
      <c r="A7" s="183"/>
      <c r="B7" s="184"/>
      <c r="C7" s="5"/>
      <c r="D7" s="5"/>
      <c r="E7" s="5"/>
      <c r="F7" s="5"/>
      <c r="G7" s="5"/>
      <c r="H7" s="5"/>
      <c r="I7" s="5"/>
    </row>
    <row r="8" spans="1:10" x14ac:dyDescent="0.25">
      <c r="A8" s="175" t="s">
        <v>130</v>
      </c>
      <c r="B8" s="176"/>
      <c r="C8" s="115">
        <f>+C9+C13</f>
        <v>0</v>
      </c>
      <c r="D8" s="115">
        <f>+D9+D13</f>
        <v>0</v>
      </c>
      <c r="E8" s="115">
        <f>+E9+E13</f>
        <v>0</v>
      </c>
      <c r="F8" s="115">
        <f>+F9+F13</f>
        <v>0</v>
      </c>
      <c r="G8" s="115">
        <f>+C8+D8-E8+F8</f>
        <v>0</v>
      </c>
      <c r="H8" s="115">
        <f>+H9+H13</f>
        <v>0</v>
      </c>
      <c r="I8" s="115">
        <f>+I9+I13</f>
        <v>0</v>
      </c>
    </row>
    <row r="9" spans="1:10" x14ac:dyDescent="0.25">
      <c r="A9" s="175" t="s">
        <v>131</v>
      </c>
      <c r="B9" s="176"/>
      <c r="C9" s="114">
        <f>+C10+C11+C12</f>
        <v>0</v>
      </c>
      <c r="D9" s="114">
        <f>+D10+D11+D12</f>
        <v>0</v>
      </c>
      <c r="E9" s="114">
        <f>+E10+E11+E12</f>
        <v>0</v>
      </c>
      <c r="F9" s="114">
        <f>+F10+F11+F12</f>
        <v>0</v>
      </c>
      <c r="G9" s="114">
        <f>+C9+D9-E9+F9</f>
        <v>0</v>
      </c>
      <c r="H9" s="114">
        <f>+H10+H11+H12</f>
        <v>0</v>
      </c>
      <c r="I9" s="114">
        <f>+I10+I11+I12</f>
        <v>0</v>
      </c>
    </row>
    <row r="10" spans="1:10" x14ac:dyDescent="0.25">
      <c r="A10" s="16"/>
      <c r="B10" s="2" t="s">
        <v>132</v>
      </c>
      <c r="C10" s="114">
        <v>0</v>
      </c>
      <c r="D10" s="114">
        <v>0</v>
      </c>
      <c r="E10" s="114">
        <v>0</v>
      </c>
      <c r="F10" s="114">
        <v>0</v>
      </c>
      <c r="G10" s="114">
        <f>+C10+D10-E10+F10</f>
        <v>0</v>
      </c>
      <c r="H10" s="114">
        <v>0</v>
      </c>
      <c r="I10" s="114">
        <v>0</v>
      </c>
    </row>
    <row r="11" spans="1:10" x14ac:dyDescent="0.25">
      <c r="A11" s="17"/>
      <c r="B11" s="2" t="s">
        <v>133</v>
      </c>
      <c r="C11" s="114">
        <v>0</v>
      </c>
      <c r="D11" s="114">
        <v>0</v>
      </c>
      <c r="E11" s="114">
        <v>0</v>
      </c>
      <c r="F11" s="114">
        <v>0</v>
      </c>
      <c r="G11" s="114">
        <f t="shared" ref="G11:G16" si="0">+C11+D11-E11+F11</f>
        <v>0</v>
      </c>
      <c r="H11" s="114">
        <v>0</v>
      </c>
      <c r="I11" s="114">
        <v>0</v>
      </c>
    </row>
    <row r="12" spans="1:10" ht="18" customHeight="1" x14ac:dyDescent="0.25">
      <c r="A12" s="17"/>
      <c r="B12" s="2" t="s">
        <v>134</v>
      </c>
      <c r="C12" s="114">
        <v>0</v>
      </c>
      <c r="D12" s="114">
        <v>0</v>
      </c>
      <c r="E12" s="114">
        <v>0</v>
      </c>
      <c r="F12" s="114">
        <v>0</v>
      </c>
      <c r="G12" s="114">
        <f t="shared" si="0"/>
        <v>0</v>
      </c>
      <c r="H12" s="114">
        <v>0</v>
      </c>
      <c r="I12" s="114">
        <v>0</v>
      </c>
    </row>
    <row r="13" spans="1:10" x14ac:dyDescent="0.25">
      <c r="A13" s="175" t="s">
        <v>135</v>
      </c>
      <c r="B13" s="176"/>
      <c r="C13" s="115">
        <f>+C14+C15+C16</f>
        <v>0</v>
      </c>
      <c r="D13" s="115">
        <f>+D14+D15+D16</f>
        <v>0</v>
      </c>
      <c r="E13" s="115">
        <f>+E14+E15+E16</f>
        <v>0</v>
      </c>
      <c r="F13" s="115">
        <f>+F14+F15+F16</f>
        <v>0</v>
      </c>
      <c r="G13" s="115">
        <f t="shared" si="0"/>
        <v>0</v>
      </c>
      <c r="H13" s="115">
        <f>+H14+H15+H16</f>
        <v>0</v>
      </c>
      <c r="I13" s="115">
        <f>+I14+I15+I16</f>
        <v>0</v>
      </c>
    </row>
    <row r="14" spans="1:10" x14ac:dyDescent="0.25">
      <c r="A14" s="16"/>
      <c r="B14" s="2" t="s">
        <v>136</v>
      </c>
      <c r="C14" s="114">
        <v>0</v>
      </c>
      <c r="D14" s="114">
        <v>0</v>
      </c>
      <c r="E14" s="114">
        <v>0</v>
      </c>
      <c r="F14" s="114">
        <v>0</v>
      </c>
      <c r="G14" s="114">
        <f t="shared" si="0"/>
        <v>0</v>
      </c>
      <c r="H14" s="114">
        <v>0</v>
      </c>
      <c r="I14" s="114">
        <v>0</v>
      </c>
    </row>
    <row r="15" spans="1:10" x14ac:dyDescent="0.25">
      <c r="A15" s="17"/>
      <c r="B15" s="2" t="s">
        <v>137</v>
      </c>
      <c r="C15" s="114">
        <v>0</v>
      </c>
      <c r="D15" s="114">
        <v>0</v>
      </c>
      <c r="E15" s="114">
        <v>0</v>
      </c>
      <c r="F15" s="114">
        <v>0</v>
      </c>
      <c r="G15" s="114">
        <f t="shared" si="0"/>
        <v>0</v>
      </c>
      <c r="H15" s="114">
        <v>0</v>
      </c>
      <c r="I15" s="114">
        <v>0</v>
      </c>
    </row>
    <row r="16" spans="1:10" x14ac:dyDescent="0.25">
      <c r="A16" s="17"/>
      <c r="B16" s="2" t="s">
        <v>138</v>
      </c>
      <c r="C16" s="114">
        <v>0</v>
      </c>
      <c r="D16" s="114">
        <v>0</v>
      </c>
      <c r="E16" s="114">
        <v>0</v>
      </c>
      <c r="F16" s="114">
        <v>0</v>
      </c>
      <c r="G16" s="114">
        <f t="shared" si="0"/>
        <v>0</v>
      </c>
      <c r="H16" s="114">
        <v>0</v>
      </c>
      <c r="I16" s="114">
        <v>0</v>
      </c>
      <c r="J16" s="29"/>
    </row>
    <row r="17" spans="1:10" x14ac:dyDescent="0.25">
      <c r="A17" s="175" t="s">
        <v>139</v>
      </c>
      <c r="B17" s="176"/>
      <c r="C17" s="116">
        <v>63848</v>
      </c>
      <c r="D17" s="116">
        <v>0</v>
      </c>
      <c r="E17" s="116">
        <v>0</v>
      </c>
      <c r="F17" s="114">
        <v>0</v>
      </c>
      <c r="G17" s="116">
        <v>168147</v>
      </c>
      <c r="H17" s="114">
        <v>0</v>
      </c>
      <c r="I17" s="114">
        <v>0</v>
      </c>
      <c r="J17" s="29"/>
    </row>
    <row r="18" spans="1:10" x14ac:dyDescent="0.25">
      <c r="A18" s="17"/>
      <c r="B18" s="2"/>
      <c r="C18" s="114"/>
      <c r="D18" s="114"/>
      <c r="E18" s="114"/>
      <c r="F18" s="114"/>
      <c r="G18" s="119"/>
      <c r="H18" s="114"/>
      <c r="I18" s="114"/>
      <c r="J18" s="29"/>
    </row>
    <row r="19" spans="1:10" ht="16.5" customHeight="1" x14ac:dyDescent="0.25">
      <c r="A19" s="175" t="s">
        <v>140</v>
      </c>
      <c r="B19" s="176"/>
      <c r="C19" s="120">
        <f t="shared" ref="C19:I19" si="1">+C8+C17</f>
        <v>63848</v>
      </c>
      <c r="D19" s="120">
        <f t="shared" si="1"/>
        <v>0</v>
      </c>
      <c r="E19" s="120">
        <f t="shared" si="1"/>
        <v>0</v>
      </c>
      <c r="F19" s="115">
        <f t="shared" si="1"/>
        <v>0</v>
      </c>
      <c r="G19" s="115">
        <f t="shared" si="1"/>
        <v>168147</v>
      </c>
      <c r="H19" s="115">
        <f t="shared" si="1"/>
        <v>0</v>
      </c>
      <c r="I19" s="115">
        <f t="shared" si="1"/>
        <v>0</v>
      </c>
      <c r="J19" s="29"/>
    </row>
    <row r="20" spans="1:10" x14ac:dyDescent="0.25">
      <c r="A20" s="175"/>
      <c r="B20" s="176"/>
      <c r="C20" s="71"/>
      <c r="D20" s="71"/>
      <c r="E20" s="71"/>
      <c r="F20" s="71"/>
      <c r="G20" s="71"/>
      <c r="H20" s="71"/>
      <c r="I20" s="71"/>
    </row>
    <row r="21" spans="1:10" ht="16.5" customHeight="1" x14ac:dyDescent="0.25">
      <c r="A21" s="175" t="s">
        <v>148</v>
      </c>
      <c r="B21" s="176"/>
      <c r="C21" s="71"/>
      <c r="D21" s="71"/>
      <c r="E21" s="71"/>
      <c r="F21" s="71"/>
      <c r="G21" s="71"/>
      <c r="H21" s="71"/>
      <c r="I21" s="71"/>
    </row>
    <row r="22" spans="1:10" x14ac:dyDescent="0.25">
      <c r="A22" s="177" t="s">
        <v>141</v>
      </c>
      <c r="B22" s="178"/>
      <c r="C22" s="114">
        <v>0</v>
      </c>
      <c r="D22" s="114">
        <v>0</v>
      </c>
      <c r="E22" s="114">
        <v>0</v>
      </c>
      <c r="F22" s="114">
        <v>0</v>
      </c>
      <c r="G22" s="114">
        <f t="shared" ref="G22:G24" si="2">+C22+D22-E22+F22</f>
        <v>0</v>
      </c>
      <c r="H22" s="114">
        <v>0</v>
      </c>
      <c r="I22" s="114">
        <v>0</v>
      </c>
    </row>
    <row r="23" spans="1:10" x14ac:dyDescent="0.25">
      <c r="A23" s="177" t="s">
        <v>142</v>
      </c>
      <c r="B23" s="178"/>
      <c r="C23" s="114">
        <v>0</v>
      </c>
      <c r="D23" s="114">
        <v>0</v>
      </c>
      <c r="E23" s="114">
        <v>0</v>
      </c>
      <c r="F23" s="114">
        <v>0</v>
      </c>
      <c r="G23" s="114">
        <f t="shared" si="2"/>
        <v>0</v>
      </c>
      <c r="H23" s="114">
        <v>0</v>
      </c>
      <c r="I23" s="114">
        <v>0</v>
      </c>
    </row>
    <row r="24" spans="1:10" x14ac:dyDescent="0.25">
      <c r="A24" s="177" t="s">
        <v>143</v>
      </c>
      <c r="B24" s="178"/>
      <c r="C24" s="114">
        <v>0</v>
      </c>
      <c r="D24" s="114">
        <v>0</v>
      </c>
      <c r="E24" s="114">
        <v>0</v>
      </c>
      <c r="F24" s="114">
        <v>0</v>
      </c>
      <c r="G24" s="114">
        <f t="shared" si="2"/>
        <v>0</v>
      </c>
      <c r="H24" s="114">
        <v>0</v>
      </c>
      <c r="I24" s="114">
        <v>0</v>
      </c>
    </row>
    <row r="25" spans="1:10" x14ac:dyDescent="0.25">
      <c r="A25" s="181"/>
      <c r="B25" s="182"/>
      <c r="C25" s="121"/>
      <c r="D25" s="121"/>
      <c r="E25" s="121"/>
      <c r="F25" s="121"/>
      <c r="G25" s="121"/>
      <c r="H25" s="121"/>
      <c r="I25" s="121"/>
    </row>
    <row r="26" spans="1:10" ht="16.5" customHeight="1" x14ac:dyDescent="0.25">
      <c r="A26" s="175" t="s">
        <v>144</v>
      </c>
      <c r="B26" s="176"/>
      <c r="C26" s="121"/>
      <c r="D26" s="121"/>
      <c r="E26" s="121"/>
      <c r="F26" s="121"/>
      <c r="G26" s="121"/>
      <c r="H26" s="121"/>
      <c r="I26" s="121"/>
    </row>
    <row r="27" spans="1:10" x14ac:dyDescent="0.25">
      <c r="A27" s="177" t="s">
        <v>145</v>
      </c>
      <c r="B27" s="178"/>
      <c r="C27" s="114">
        <v>0</v>
      </c>
      <c r="D27" s="114">
        <v>0</v>
      </c>
      <c r="E27" s="114">
        <v>0</v>
      </c>
      <c r="F27" s="114">
        <v>0</v>
      </c>
      <c r="G27" s="114">
        <f t="shared" ref="G27:G29" si="3">+C27+D27-E27+F27</f>
        <v>0</v>
      </c>
      <c r="H27" s="114">
        <v>0</v>
      </c>
      <c r="I27" s="114">
        <v>0</v>
      </c>
    </row>
    <row r="28" spans="1:10" x14ac:dyDescent="0.25">
      <c r="A28" s="177" t="s">
        <v>146</v>
      </c>
      <c r="B28" s="178"/>
      <c r="C28" s="114">
        <v>0</v>
      </c>
      <c r="D28" s="114">
        <v>0</v>
      </c>
      <c r="E28" s="114">
        <v>0</v>
      </c>
      <c r="F28" s="114">
        <v>0</v>
      </c>
      <c r="G28" s="114">
        <f t="shared" si="3"/>
        <v>0</v>
      </c>
      <c r="H28" s="114">
        <v>0</v>
      </c>
      <c r="I28" s="114">
        <v>0</v>
      </c>
    </row>
    <row r="29" spans="1:10" x14ac:dyDescent="0.25">
      <c r="A29" s="177" t="s">
        <v>147</v>
      </c>
      <c r="B29" s="178"/>
      <c r="C29" s="114">
        <v>0</v>
      </c>
      <c r="D29" s="114">
        <v>0</v>
      </c>
      <c r="E29" s="114">
        <v>0</v>
      </c>
      <c r="F29" s="114">
        <v>0</v>
      </c>
      <c r="G29" s="114">
        <f t="shared" si="3"/>
        <v>0</v>
      </c>
      <c r="H29" s="114">
        <v>0</v>
      </c>
      <c r="I29" s="114">
        <v>0</v>
      </c>
    </row>
    <row r="30" spans="1:10" ht="15.75" thickBot="1" x14ac:dyDescent="0.3">
      <c r="A30" s="179"/>
      <c r="B30" s="180"/>
      <c r="C30" s="80"/>
      <c r="D30" s="80"/>
      <c r="E30" s="80"/>
      <c r="F30" s="80"/>
      <c r="G30" s="80"/>
      <c r="H30" s="80"/>
      <c r="I30" s="80"/>
    </row>
    <row r="35" spans="1:7" ht="15.75" thickBot="1" x14ac:dyDescent="0.3"/>
    <row r="36" spans="1:7" ht="15" customHeight="1" x14ac:dyDescent="0.25">
      <c r="A36" s="160" t="s">
        <v>149</v>
      </c>
      <c r="B36" s="162"/>
      <c r="C36" s="19" t="s">
        <v>150</v>
      </c>
      <c r="D36" s="19" t="s">
        <v>152</v>
      </c>
      <c r="E36" s="19" t="s">
        <v>155</v>
      </c>
      <c r="F36" s="20" t="s">
        <v>157</v>
      </c>
      <c r="G36" s="19" t="s">
        <v>158</v>
      </c>
    </row>
    <row r="37" spans="1:7" x14ac:dyDescent="0.25">
      <c r="A37" s="171"/>
      <c r="B37" s="172"/>
      <c r="C37" s="14" t="s">
        <v>151</v>
      </c>
      <c r="D37" s="14" t="s">
        <v>153</v>
      </c>
      <c r="E37" s="14" t="s">
        <v>156</v>
      </c>
      <c r="F37" s="21"/>
      <c r="G37" s="14" t="s">
        <v>159</v>
      </c>
    </row>
    <row r="38" spans="1:7" ht="15.75" thickBot="1" x14ac:dyDescent="0.3">
      <c r="A38" s="173"/>
      <c r="B38" s="174"/>
      <c r="C38" s="22"/>
      <c r="D38" s="15" t="s">
        <v>154</v>
      </c>
      <c r="E38" s="22"/>
      <c r="F38" s="23"/>
      <c r="G38" s="22"/>
    </row>
    <row r="39" spans="1:7" ht="26.25" customHeight="1" x14ac:dyDescent="0.25">
      <c r="A39" s="169" t="s">
        <v>160</v>
      </c>
      <c r="B39" s="170"/>
      <c r="C39" s="27"/>
      <c r="D39" s="2"/>
      <c r="E39" s="2"/>
      <c r="F39" s="2"/>
      <c r="G39" s="2"/>
    </row>
    <row r="40" spans="1:7" x14ac:dyDescent="0.25">
      <c r="A40" s="28"/>
      <c r="B40" s="2" t="s">
        <v>161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</row>
    <row r="41" spans="1:7" x14ac:dyDescent="0.25">
      <c r="A41" s="28"/>
      <c r="B41" s="2" t="s">
        <v>162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</row>
    <row r="42" spans="1:7" ht="15.75" thickBot="1" x14ac:dyDescent="0.3">
      <c r="A42" s="13"/>
      <c r="B42" s="6" t="s">
        <v>163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</row>
  </sheetData>
  <mergeCells count="29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39:B39"/>
    <mergeCell ref="A36:B38"/>
    <mergeCell ref="A26:B26"/>
    <mergeCell ref="A27:B27"/>
    <mergeCell ref="A28:B28"/>
    <mergeCell ref="A29:B29"/>
    <mergeCell ref="A30:B30"/>
  </mergeCells>
  <pageMargins left="0.51181102362204722" right="0" top="0.35433070866141736" bottom="0.39370078740157483" header="0" footer="0"/>
  <pageSetup scale="70" orientation="portrait" horizontalDpi="360" verticalDpi="360" r:id="rId1"/>
  <ignoredErrors>
    <ignoredError sqref="G8:G16 G18 G20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>
      <selection activeCell="D8" sqref="D8"/>
    </sheetView>
  </sheetViews>
  <sheetFormatPr baseColWidth="10" defaultRowHeight="15" x14ac:dyDescent="0.25"/>
  <cols>
    <col min="1" max="1" width="29" customWidth="1"/>
    <col min="8" max="8" width="12.7109375" customWidth="1"/>
    <col min="9" max="9" width="12.85546875" customWidth="1"/>
  </cols>
  <sheetData>
    <row r="1" spans="1:11" ht="15.75" thickBot="1" x14ac:dyDescent="0.3">
      <c r="A1" s="185" t="s">
        <v>441</v>
      </c>
      <c r="B1" s="186"/>
      <c r="C1" s="186"/>
      <c r="D1" s="186"/>
      <c r="E1" s="186"/>
      <c r="F1" s="186"/>
      <c r="G1" s="186"/>
      <c r="H1" s="186"/>
      <c r="I1" s="186"/>
      <c r="J1" s="186"/>
      <c r="K1" s="187"/>
    </row>
    <row r="2" spans="1:11" ht="15.75" thickBot="1" x14ac:dyDescent="0.3">
      <c r="A2" s="188" t="s">
        <v>164</v>
      </c>
      <c r="B2" s="189"/>
      <c r="C2" s="189"/>
      <c r="D2" s="189"/>
      <c r="E2" s="189"/>
      <c r="F2" s="189"/>
      <c r="G2" s="189"/>
      <c r="H2" s="189"/>
      <c r="I2" s="189"/>
      <c r="J2" s="189"/>
      <c r="K2" s="190"/>
    </row>
    <row r="3" spans="1:11" ht="15.75" thickBot="1" x14ac:dyDescent="0.3">
      <c r="A3" s="188" t="s">
        <v>448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</row>
    <row r="4" spans="1:11" ht="15.75" thickBot="1" x14ac:dyDescent="0.3">
      <c r="A4" s="188" t="s">
        <v>1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1" ht="81.75" thickBot="1" x14ac:dyDescent="0.3">
      <c r="A5" s="23" t="s">
        <v>165</v>
      </c>
      <c r="B5" s="15" t="s">
        <v>166</v>
      </c>
      <c r="C5" s="15" t="s">
        <v>167</v>
      </c>
      <c r="D5" s="15" t="s">
        <v>168</v>
      </c>
      <c r="E5" s="15" t="s">
        <v>169</v>
      </c>
      <c r="F5" s="15" t="s">
        <v>170</v>
      </c>
      <c r="G5" s="15" t="s">
        <v>171</v>
      </c>
      <c r="H5" s="15" t="s">
        <v>172</v>
      </c>
      <c r="I5" s="154" t="s">
        <v>449</v>
      </c>
      <c r="J5" s="154" t="s">
        <v>450</v>
      </c>
      <c r="K5" s="154" t="s">
        <v>451</v>
      </c>
    </row>
    <row r="6" spans="1:11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" x14ac:dyDescent="0.25">
      <c r="A7" s="24" t="s">
        <v>173</v>
      </c>
      <c r="B7" s="71"/>
      <c r="C7" s="71"/>
      <c r="D7" s="71"/>
      <c r="E7" s="115">
        <f>+E8+E9+E10+E11</f>
        <v>0</v>
      </c>
      <c r="F7" s="115"/>
      <c r="G7" s="115">
        <f>+G8+G9+G10+G11</f>
        <v>0</v>
      </c>
      <c r="H7" s="115">
        <f>+H8+H9+H10+H11</f>
        <v>0</v>
      </c>
      <c r="I7" s="115">
        <f>+I8+I9+I10+I11</f>
        <v>0</v>
      </c>
      <c r="J7" s="115">
        <f>+J8+J9+J10+J11</f>
        <v>0</v>
      </c>
      <c r="K7" s="115">
        <f>K8+K9+K10+K11</f>
        <v>0</v>
      </c>
    </row>
    <row r="8" spans="1:11" x14ac:dyDescent="0.25">
      <c r="A8" s="30" t="s">
        <v>174</v>
      </c>
      <c r="B8" s="71"/>
      <c r="C8" s="71"/>
      <c r="D8" s="71"/>
      <c r="E8" s="114">
        <v>0</v>
      </c>
      <c r="F8" s="115"/>
      <c r="G8" s="114">
        <v>0</v>
      </c>
      <c r="H8" s="114">
        <v>0</v>
      </c>
      <c r="I8" s="114">
        <v>0</v>
      </c>
      <c r="J8" s="114">
        <v>0</v>
      </c>
      <c r="K8" s="114">
        <f t="shared" ref="K8:K10" si="0">+E8-J8</f>
        <v>0</v>
      </c>
    </row>
    <row r="9" spans="1:11" x14ac:dyDescent="0.25">
      <c r="A9" s="30" t="s">
        <v>175</v>
      </c>
      <c r="B9" s="71"/>
      <c r="C9" s="71"/>
      <c r="D9" s="71"/>
      <c r="E9" s="114">
        <v>0</v>
      </c>
      <c r="F9" s="115"/>
      <c r="G9" s="114">
        <v>0</v>
      </c>
      <c r="H9" s="114">
        <v>0</v>
      </c>
      <c r="I9" s="114">
        <v>0</v>
      </c>
      <c r="J9" s="114">
        <v>0</v>
      </c>
      <c r="K9" s="114">
        <f t="shared" si="0"/>
        <v>0</v>
      </c>
    </row>
    <row r="10" spans="1:11" x14ac:dyDescent="0.25">
      <c r="A10" s="30" t="s">
        <v>176</v>
      </c>
      <c r="B10" s="71"/>
      <c r="C10" s="71"/>
      <c r="D10" s="71"/>
      <c r="E10" s="114">
        <v>0</v>
      </c>
      <c r="F10" s="115"/>
      <c r="G10" s="114">
        <v>0</v>
      </c>
      <c r="H10" s="114">
        <v>0</v>
      </c>
      <c r="I10" s="114">
        <v>0</v>
      </c>
      <c r="J10" s="114">
        <v>0</v>
      </c>
      <c r="K10" s="114">
        <f t="shared" si="0"/>
        <v>0</v>
      </c>
    </row>
    <row r="11" spans="1:11" x14ac:dyDescent="0.25">
      <c r="A11" s="30" t="s">
        <v>177</v>
      </c>
      <c r="B11" s="71"/>
      <c r="C11" s="71"/>
      <c r="D11" s="71"/>
      <c r="E11" s="71"/>
      <c r="F11" s="71"/>
      <c r="G11" s="71"/>
      <c r="H11" s="71"/>
      <c r="I11" s="71"/>
      <c r="J11" s="71"/>
      <c r="K11" s="64"/>
    </row>
    <row r="12" spans="1:11" x14ac:dyDescent="0.25">
      <c r="A12" s="3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5">
      <c r="A13" s="24" t="s">
        <v>178</v>
      </c>
      <c r="B13" s="71"/>
      <c r="C13" s="71"/>
      <c r="D13" s="71"/>
      <c r="E13" s="115">
        <f>+E14+E15+E16+E17</f>
        <v>0</v>
      </c>
      <c r="F13" s="115"/>
      <c r="G13" s="115">
        <f>+G14+G15+G16+G17</f>
        <v>0</v>
      </c>
      <c r="H13" s="115">
        <f>+H14+H15+H16+H17</f>
        <v>0</v>
      </c>
      <c r="I13" s="115">
        <f>+I14+I15+I16+I17</f>
        <v>0</v>
      </c>
      <c r="J13" s="115">
        <f>+J14+J15+J16+J17</f>
        <v>0</v>
      </c>
      <c r="K13" s="115">
        <f>+K14+K15+K16+K17</f>
        <v>0</v>
      </c>
    </row>
    <row r="14" spans="1:11" x14ac:dyDescent="0.25">
      <c r="A14" s="30" t="s">
        <v>179</v>
      </c>
      <c r="B14" s="71"/>
      <c r="C14" s="71"/>
      <c r="D14" s="71"/>
      <c r="E14" s="114">
        <v>0</v>
      </c>
      <c r="F14" s="115"/>
      <c r="G14" s="114">
        <v>0</v>
      </c>
      <c r="H14" s="114">
        <v>0</v>
      </c>
      <c r="I14" s="114">
        <v>0</v>
      </c>
      <c r="J14" s="114">
        <v>0</v>
      </c>
      <c r="K14" s="115">
        <f t="shared" ref="K14:K17" si="1">+E14-J14</f>
        <v>0</v>
      </c>
    </row>
    <row r="15" spans="1:11" x14ac:dyDescent="0.25">
      <c r="A15" s="30" t="s">
        <v>180</v>
      </c>
      <c r="B15" s="71"/>
      <c r="C15" s="71"/>
      <c r="D15" s="71"/>
      <c r="E15" s="114">
        <v>0</v>
      </c>
      <c r="F15" s="115"/>
      <c r="G15" s="114">
        <v>0</v>
      </c>
      <c r="H15" s="114">
        <v>0</v>
      </c>
      <c r="I15" s="114">
        <v>0</v>
      </c>
      <c r="J15" s="114">
        <v>0</v>
      </c>
      <c r="K15" s="115">
        <f t="shared" si="1"/>
        <v>0</v>
      </c>
    </row>
    <row r="16" spans="1:11" x14ac:dyDescent="0.25">
      <c r="A16" s="30" t="s">
        <v>181</v>
      </c>
      <c r="B16" s="71"/>
      <c r="C16" s="71"/>
      <c r="D16" s="71"/>
      <c r="E16" s="114">
        <v>0</v>
      </c>
      <c r="F16" s="115"/>
      <c r="G16" s="114">
        <v>0</v>
      </c>
      <c r="H16" s="114">
        <v>0</v>
      </c>
      <c r="I16" s="114">
        <v>0</v>
      </c>
      <c r="J16" s="114">
        <v>0</v>
      </c>
      <c r="K16" s="115">
        <f t="shared" si="1"/>
        <v>0</v>
      </c>
    </row>
    <row r="17" spans="1:11" x14ac:dyDescent="0.25">
      <c r="A17" s="30" t="s">
        <v>182</v>
      </c>
      <c r="B17" s="71"/>
      <c r="C17" s="71"/>
      <c r="D17" s="71"/>
      <c r="E17" s="114">
        <v>0</v>
      </c>
      <c r="F17" s="115"/>
      <c r="G17" s="114">
        <v>0</v>
      </c>
      <c r="H17" s="114">
        <v>0</v>
      </c>
      <c r="I17" s="114">
        <v>0</v>
      </c>
      <c r="J17" s="114">
        <v>0</v>
      </c>
      <c r="K17" s="115">
        <f t="shared" si="1"/>
        <v>0</v>
      </c>
    </row>
    <row r="18" spans="1:11" x14ac:dyDescent="0.25">
      <c r="A18" s="3"/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 ht="18" x14ac:dyDescent="0.25">
      <c r="A19" s="24" t="s">
        <v>183</v>
      </c>
      <c r="B19" s="71"/>
      <c r="C19" s="71"/>
      <c r="D19" s="71"/>
      <c r="E19" s="115">
        <f>+E7+E13</f>
        <v>0</v>
      </c>
      <c r="F19" s="115"/>
      <c r="G19" s="115">
        <f>+G7+G13</f>
        <v>0</v>
      </c>
      <c r="H19" s="115">
        <f>+H7+H13</f>
        <v>0</v>
      </c>
      <c r="I19" s="115">
        <f>+I7+I13</f>
        <v>0</v>
      </c>
      <c r="J19" s="115">
        <f>+J7+J13</f>
        <v>0</v>
      </c>
      <c r="K19" s="115">
        <f>+K7+K13</f>
        <v>0</v>
      </c>
    </row>
    <row r="20" spans="1:11" ht="15.75" thickBot="1" x14ac:dyDescent="0.3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4">
    <mergeCell ref="A1:K1"/>
    <mergeCell ref="A2:K2"/>
    <mergeCell ref="A3:K3"/>
    <mergeCell ref="A4:K4"/>
  </mergeCells>
  <pageMargins left="0.9055118110236221" right="0" top="0.74803149606299213" bottom="0.35433070866141736" header="0" footer="0"/>
  <pageSetup scale="8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workbookViewId="0">
      <selection activeCell="D21" sqref="D21"/>
    </sheetView>
  </sheetViews>
  <sheetFormatPr baseColWidth="10" defaultRowHeight="15" x14ac:dyDescent="0.25"/>
  <cols>
    <col min="1" max="1" width="1" customWidth="1"/>
    <col min="2" max="2" width="76.28515625" customWidth="1"/>
    <col min="3" max="3" width="17.28515625" customWidth="1"/>
    <col min="4" max="4" width="15" customWidth="1"/>
    <col min="5" max="5" width="14.140625" customWidth="1"/>
  </cols>
  <sheetData>
    <row r="1" spans="1:6" x14ac:dyDescent="0.25">
      <c r="A1" s="160" t="s">
        <v>441</v>
      </c>
      <c r="B1" s="161"/>
      <c r="C1" s="161"/>
      <c r="D1" s="161"/>
      <c r="E1" s="162"/>
    </row>
    <row r="2" spans="1:6" ht="11.25" customHeight="1" x14ac:dyDescent="0.25">
      <c r="A2" s="171" t="s">
        <v>184</v>
      </c>
      <c r="B2" s="197"/>
      <c r="C2" s="197"/>
      <c r="D2" s="197"/>
      <c r="E2" s="172"/>
    </row>
    <row r="3" spans="1:6" x14ac:dyDescent="0.25">
      <c r="A3" s="171" t="s">
        <v>448</v>
      </c>
      <c r="B3" s="197"/>
      <c r="C3" s="197"/>
      <c r="D3" s="197"/>
      <c r="E3" s="172"/>
    </row>
    <row r="4" spans="1:6" ht="15.75" thickBot="1" x14ac:dyDescent="0.3">
      <c r="A4" s="173" t="s">
        <v>1</v>
      </c>
      <c r="B4" s="198"/>
      <c r="C4" s="198"/>
      <c r="D4" s="198"/>
      <c r="E4" s="174"/>
    </row>
    <row r="5" spans="1:6" ht="15.75" thickBot="1" x14ac:dyDescent="0.3">
      <c r="A5" s="31"/>
      <c r="B5" s="18"/>
      <c r="C5" s="18"/>
      <c r="D5" s="18"/>
      <c r="E5" s="18"/>
    </row>
    <row r="6" spans="1:6" x14ac:dyDescent="0.25">
      <c r="A6" s="201" t="s">
        <v>2</v>
      </c>
      <c r="B6" s="202"/>
      <c r="C6" s="19" t="s">
        <v>185</v>
      </c>
      <c r="D6" s="193" t="s">
        <v>187</v>
      </c>
      <c r="E6" s="19" t="s">
        <v>188</v>
      </c>
    </row>
    <row r="7" spans="1:6" ht="15.75" thickBot="1" x14ac:dyDescent="0.3">
      <c r="A7" s="203"/>
      <c r="B7" s="204"/>
      <c r="C7" s="15" t="s">
        <v>186</v>
      </c>
      <c r="D7" s="194"/>
      <c r="E7" s="15" t="s">
        <v>189</v>
      </c>
    </row>
    <row r="8" spans="1:6" x14ac:dyDescent="0.25">
      <c r="A8" s="32"/>
      <c r="B8" s="33"/>
      <c r="C8" s="33"/>
      <c r="D8" s="33"/>
      <c r="E8" s="33"/>
    </row>
    <row r="9" spans="1:6" x14ac:dyDescent="0.25">
      <c r="A9" s="32"/>
      <c r="B9" s="34" t="s">
        <v>190</v>
      </c>
      <c r="C9" s="120">
        <f>+C10+C11+C12</f>
        <v>17379753</v>
      </c>
      <c r="D9" s="120">
        <f>+D10+D11+D12</f>
        <v>8842106</v>
      </c>
      <c r="E9" s="120">
        <f>+E10+E11+E12</f>
        <v>8842106</v>
      </c>
    </row>
    <row r="10" spans="1:6" x14ac:dyDescent="0.25">
      <c r="A10" s="32"/>
      <c r="B10" s="35" t="s">
        <v>191</v>
      </c>
      <c r="C10" s="116">
        <v>17379753</v>
      </c>
      <c r="D10" s="116">
        <v>8842106</v>
      </c>
      <c r="E10" s="116">
        <v>8842106</v>
      </c>
    </row>
    <row r="11" spans="1:6" x14ac:dyDescent="0.25">
      <c r="A11" s="32"/>
      <c r="B11" s="35" t="s">
        <v>192</v>
      </c>
      <c r="C11" s="114">
        <v>0</v>
      </c>
      <c r="D11" s="114">
        <v>0</v>
      </c>
      <c r="E11" s="114">
        <v>0</v>
      </c>
    </row>
    <row r="12" spans="1:6" x14ac:dyDescent="0.25">
      <c r="A12" s="32"/>
      <c r="B12" s="35" t="s">
        <v>193</v>
      </c>
      <c r="C12" s="114">
        <v>0</v>
      </c>
      <c r="D12" s="114">
        <v>0</v>
      </c>
      <c r="E12" s="114">
        <v>0</v>
      </c>
    </row>
    <row r="13" spans="1:6" x14ac:dyDescent="0.25">
      <c r="A13" s="32"/>
      <c r="B13" s="33"/>
      <c r="C13" s="64"/>
      <c r="D13" s="64"/>
      <c r="E13" s="64"/>
    </row>
    <row r="14" spans="1:6" x14ac:dyDescent="0.25">
      <c r="A14" s="36"/>
      <c r="B14" s="34" t="s">
        <v>225</v>
      </c>
      <c r="C14" s="120">
        <f>+C15+C16</f>
        <v>17379753</v>
      </c>
      <c r="D14" s="120">
        <f t="shared" ref="D14:E14" si="0">+D15+D16</f>
        <v>7706614</v>
      </c>
      <c r="E14" s="120">
        <f t="shared" si="0"/>
        <v>7657885</v>
      </c>
    </row>
    <row r="15" spans="1:6" x14ac:dyDescent="0.25">
      <c r="A15" s="32"/>
      <c r="B15" s="35" t="s">
        <v>194</v>
      </c>
      <c r="C15" s="116">
        <v>17379753</v>
      </c>
      <c r="D15" s="116">
        <v>7706614</v>
      </c>
      <c r="E15" s="116">
        <v>7657885</v>
      </c>
      <c r="F15" s="152"/>
    </row>
    <row r="16" spans="1:6" x14ac:dyDescent="0.25">
      <c r="A16" s="32"/>
      <c r="B16" s="35" t="s">
        <v>195</v>
      </c>
      <c r="C16" s="114">
        <v>0</v>
      </c>
      <c r="D16" s="114">
        <v>0</v>
      </c>
      <c r="E16" s="114">
        <v>0</v>
      </c>
      <c r="F16" s="118"/>
    </row>
    <row r="17" spans="1:7" x14ac:dyDescent="0.25">
      <c r="A17" s="32"/>
      <c r="B17" s="33"/>
      <c r="C17" s="64"/>
      <c r="D17" s="64"/>
      <c r="E17" s="64"/>
    </row>
    <row r="18" spans="1:7" x14ac:dyDescent="0.25">
      <c r="A18" s="32"/>
      <c r="B18" s="150" t="s">
        <v>196</v>
      </c>
      <c r="C18" s="122">
        <f>+C19+C20</f>
        <v>0</v>
      </c>
      <c r="D18" s="123">
        <f t="shared" ref="D18:E18" si="1">+D19+D20</f>
        <v>0</v>
      </c>
      <c r="E18" s="123">
        <f t="shared" si="1"/>
        <v>0</v>
      </c>
    </row>
    <row r="19" spans="1:7" x14ac:dyDescent="0.25">
      <c r="A19" s="32"/>
      <c r="B19" s="151" t="s">
        <v>197</v>
      </c>
      <c r="C19" s="124">
        <v>0</v>
      </c>
      <c r="D19" s="114">
        <v>0</v>
      </c>
      <c r="E19" s="114">
        <v>0</v>
      </c>
    </row>
    <row r="20" spans="1:7" x14ac:dyDescent="0.25">
      <c r="A20" s="32"/>
      <c r="B20" s="35" t="s">
        <v>198</v>
      </c>
      <c r="C20" s="124">
        <v>0</v>
      </c>
      <c r="D20" s="114">
        <v>0</v>
      </c>
      <c r="E20" s="114">
        <v>0</v>
      </c>
    </row>
    <row r="21" spans="1:7" x14ac:dyDescent="0.25">
      <c r="A21" s="32"/>
      <c r="B21" s="33"/>
      <c r="C21" s="64"/>
      <c r="D21" s="64"/>
      <c r="E21" s="64"/>
    </row>
    <row r="22" spans="1:7" x14ac:dyDescent="0.25">
      <c r="A22" s="32"/>
      <c r="B22" s="34" t="s">
        <v>199</v>
      </c>
      <c r="C22" s="115">
        <f>+C9-C14+C18</f>
        <v>0</v>
      </c>
      <c r="D22" s="120">
        <f t="shared" ref="D22:E22" si="2">+D9-D14+D18</f>
        <v>1135492</v>
      </c>
      <c r="E22" s="120">
        <f t="shared" si="2"/>
        <v>1184221</v>
      </c>
      <c r="G22" s="152"/>
    </row>
    <row r="23" spans="1:7" x14ac:dyDescent="0.25">
      <c r="A23" s="32"/>
      <c r="B23" s="34" t="s">
        <v>200</v>
      </c>
      <c r="C23" s="115">
        <f>+C22-C12</f>
        <v>0</v>
      </c>
      <c r="D23" s="120">
        <f t="shared" ref="D23:E23" si="3">+D22-D12</f>
        <v>1135492</v>
      </c>
      <c r="E23" s="120">
        <f t="shared" si="3"/>
        <v>1184221</v>
      </c>
    </row>
    <row r="24" spans="1:7" ht="18" x14ac:dyDescent="0.25">
      <c r="A24" s="32"/>
      <c r="B24" s="34" t="s">
        <v>201</v>
      </c>
      <c r="C24" s="115">
        <f>+C23-C18</f>
        <v>0</v>
      </c>
      <c r="D24" s="120">
        <f t="shared" ref="D24:E24" si="4">+D23-D18</f>
        <v>1135492</v>
      </c>
      <c r="E24" s="120">
        <f t="shared" si="4"/>
        <v>1184221</v>
      </c>
    </row>
    <row r="25" spans="1:7" ht="15.75" thickBot="1" x14ac:dyDescent="0.3">
      <c r="A25" s="37"/>
      <c r="B25" s="38"/>
      <c r="C25" s="65"/>
      <c r="D25" s="65"/>
      <c r="E25" s="65"/>
    </row>
    <row r="26" spans="1:7" ht="15.75" thickBot="1" x14ac:dyDescent="0.3">
      <c r="A26" s="31"/>
      <c r="B26" s="18"/>
      <c r="C26" s="18"/>
      <c r="D26" s="18"/>
      <c r="E26" s="18"/>
    </row>
    <row r="27" spans="1:7" ht="15.75" thickBot="1" x14ac:dyDescent="0.3">
      <c r="A27" s="211" t="s">
        <v>202</v>
      </c>
      <c r="B27" s="212"/>
      <c r="C27" s="39" t="s">
        <v>203</v>
      </c>
      <c r="D27" s="39" t="s">
        <v>187</v>
      </c>
      <c r="E27" s="39" t="s">
        <v>204</v>
      </c>
    </row>
    <row r="28" spans="1:7" x14ac:dyDescent="0.25">
      <c r="A28" s="32"/>
      <c r="B28" s="33"/>
      <c r="C28" s="33"/>
      <c r="D28" s="33"/>
      <c r="E28" s="33"/>
    </row>
    <row r="29" spans="1:7" x14ac:dyDescent="0.25">
      <c r="A29" s="36"/>
      <c r="B29" s="34" t="s">
        <v>205</v>
      </c>
      <c r="C29" s="115">
        <f>+C30+C31</f>
        <v>0</v>
      </c>
      <c r="D29" s="115">
        <f t="shared" ref="D29:E29" si="5">+D30+D31</f>
        <v>0</v>
      </c>
      <c r="E29" s="115">
        <f t="shared" si="5"/>
        <v>0</v>
      </c>
    </row>
    <row r="30" spans="1:7" x14ac:dyDescent="0.25">
      <c r="A30" s="32"/>
      <c r="B30" s="40" t="s">
        <v>206</v>
      </c>
      <c r="C30" s="114">
        <v>0</v>
      </c>
      <c r="D30" s="114">
        <v>0</v>
      </c>
      <c r="E30" s="114">
        <v>0</v>
      </c>
    </row>
    <row r="31" spans="1:7" x14ac:dyDescent="0.25">
      <c r="A31" s="32"/>
      <c r="B31" s="40" t="s">
        <v>207</v>
      </c>
      <c r="C31" s="114">
        <v>0</v>
      </c>
      <c r="D31" s="114">
        <v>0</v>
      </c>
      <c r="E31" s="114">
        <v>0</v>
      </c>
    </row>
    <row r="32" spans="1:7" x14ac:dyDescent="0.25">
      <c r="A32" s="32"/>
      <c r="B32" s="33"/>
      <c r="C32" s="114"/>
      <c r="D32" s="114"/>
      <c r="E32" s="114"/>
    </row>
    <row r="33" spans="1:5" x14ac:dyDescent="0.25">
      <c r="A33" s="36"/>
      <c r="B33" s="34" t="s">
        <v>208</v>
      </c>
      <c r="C33" s="115">
        <f>+C24+C29</f>
        <v>0</v>
      </c>
      <c r="D33" s="120">
        <f t="shared" ref="D33:E33" si="6">+D24+D29</f>
        <v>1135492</v>
      </c>
      <c r="E33" s="120">
        <f t="shared" si="6"/>
        <v>1184221</v>
      </c>
    </row>
    <row r="34" spans="1:5" ht="15.75" thickBot="1" x14ac:dyDescent="0.3">
      <c r="A34" s="37"/>
      <c r="B34" s="38"/>
      <c r="C34" s="65"/>
      <c r="D34" s="65"/>
      <c r="E34" s="65"/>
    </row>
    <row r="35" spans="1:5" ht="15.75" thickBot="1" x14ac:dyDescent="0.3">
      <c r="A35" s="31"/>
      <c r="B35" s="18"/>
      <c r="C35" s="18"/>
      <c r="D35" s="18"/>
      <c r="E35" s="18"/>
    </row>
    <row r="36" spans="1:5" x14ac:dyDescent="0.25">
      <c r="A36" s="201" t="s">
        <v>202</v>
      </c>
      <c r="B36" s="202"/>
      <c r="C36" s="205" t="s">
        <v>209</v>
      </c>
      <c r="D36" s="205" t="s">
        <v>187</v>
      </c>
      <c r="E36" s="41" t="s">
        <v>188</v>
      </c>
    </row>
    <row r="37" spans="1:5" ht="15.75" thickBot="1" x14ac:dyDescent="0.3">
      <c r="A37" s="203"/>
      <c r="B37" s="204"/>
      <c r="C37" s="206"/>
      <c r="D37" s="206"/>
      <c r="E37" s="42" t="s">
        <v>204</v>
      </c>
    </row>
    <row r="38" spans="1:5" x14ac:dyDescent="0.25">
      <c r="A38" s="43"/>
      <c r="B38" s="44"/>
      <c r="C38" s="44"/>
      <c r="D38" s="44"/>
      <c r="E38" s="44"/>
    </row>
    <row r="39" spans="1:5" x14ac:dyDescent="0.25">
      <c r="A39" s="45"/>
      <c r="B39" s="46" t="s">
        <v>210</v>
      </c>
      <c r="C39" s="125">
        <f>+C40+C41</f>
        <v>0</v>
      </c>
      <c r="D39" s="125">
        <f t="shared" ref="D39:E39" si="7">+D40+D41</f>
        <v>0</v>
      </c>
      <c r="E39" s="125">
        <f t="shared" si="7"/>
        <v>0</v>
      </c>
    </row>
    <row r="40" spans="1:5" x14ac:dyDescent="0.25">
      <c r="A40" s="43"/>
      <c r="B40" s="47" t="s">
        <v>211</v>
      </c>
      <c r="C40" s="126">
        <v>0</v>
      </c>
      <c r="D40" s="126">
        <v>0</v>
      </c>
      <c r="E40" s="126">
        <v>0</v>
      </c>
    </row>
    <row r="41" spans="1:5" x14ac:dyDescent="0.25">
      <c r="A41" s="43"/>
      <c r="B41" s="47" t="s">
        <v>212</v>
      </c>
      <c r="C41" s="126">
        <v>0</v>
      </c>
      <c r="D41" s="126">
        <v>0</v>
      </c>
      <c r="E41" s="126">
        <v>0</v>
      </c>
    </row>
    <row r="42" spans="1:5" x14ac:dyDescent="0.25">
      <c r="A42" s="45"/>
      <c r="B42" s="46" t="s">
        <v>213</v>
      </c>
      <c r="C42" s="125">
        <f>+C43+C44</f>
        <v>0</v>
      </c>
      <c r="D42" s="125">
        <f t="shared" ref="D42:E42" si="8">+D43+D44</f>
        <v>0</v>
      </c>
      <c r="E42" s="125">
        <f t="shared" si="8"/>
        <v>0</v>
      </c>
    </row>
    <row r="43" spans="1:5" x14ac:dyDescent="0.25">
      <c r="A43" s="43"/>
      <c r="B43" s="47" t="s">
        <v>214</v>
      </c>
      <c r="C43" s="126">
        <v>0</v>
      </c>
      <c r="D43" s="126">
        <v>0</v>
      </c>
      <c r="E43" s="126">
        <v>0</v>
      </c>
    </row>
    <row r="44" spans="1:5" x14ac:dyDescent="0.25">
      <c r="A44" s="43"/>
      <c r="B44" s="47" t="s">
        <v>215</v>
      </c>
      <c r="C44" s="126">
        <v>0</v>
      </c>
      <c r="D44" s="126">
        <v>0</v>
      </c>
      <c r="E44" s="126">
        <v>0</v>
      </c>
    </row>
    <row r="45" spans="1:5" x14ac:dyDescent="0.25">
      <c r="A45" s="43"/>
      <c r="B45" s="44"/>
      <c r="C45" s="126"/>
      <c r="D45" s="126"/>
      <c r="E45" s="126"/>
    </row>
    <row r="46" spans="1:5" x14ac:dyDescent="0.25">
      <c r="A46" s="207"/>
      <c r="B46" s="209" t="s">
        <v>216</v>
      </c>
      <c r="C46" s="195">
        <f>+C39-C42</f>
        <v>0</v>
      </c>
      <c r="D46" s="195">
        <f t="shared" ref="D46:E46" si="9">+D39-D42</f>
        <v>0</v>
      </c>
      <c r="E46" s="195">
        <f t="shared" si="9"/>
        <v>0</v>
      </c>
    </row>
    <row r="47" spans="1:5" ht="15.75" thickBot="1" x14ac:dyDescent="0.3">
      <c r="A47" s="208"/>
      <c r="B47" s="210"/>
      <c r="C47" s="196"/>
      <c r="D47" s="196"/>
      <c r="E47" s="196"/>
    </row>
    <row r="48" spans="1:5" ht="15.75" thickBot="1" x14ac:dyDescent="0.3">
      <c r="A48" s="31"/>
      <c r="B48" s="18"/>
      <c r="C48" s="18"/>
      <c r="D48" s="18"/>
      <c r="E48" s="18"/>
    </row>
    <row r="49" spans="1:7" x14ac:dyDescent="0.25">
      <c r="A49" s="201" t="s">
        <v>202</v>
      </c>
      <c r="B49" s="202"/>
      <c r="C49" s="41" t="s">
        <v>185</v>
      </c>
      <c r="D49" s="205" t="s">
        <v>187</v>
      </c>
      <c r="E49" s="41" t="s">
        <v>188</v>
      </c>
    </row>
    <row r="50" spans="1:7" ht="15.75" thickBot="1" x14ac:dyDescent="0.3">
      <c r="A50" s="203"/>
      <c r="B50" s="204"/>
      <c r="C50" s="42" t="s">
        <v>203</v>
      </c>
      <c r="D50" s="206"/>
      <c r="E50" s="42" t="s">
        <v>204</v>
      </c>
    </row>
    <row r="51" spans="1:7" x14ac:dyDescent="0.25">
      <c r="A51" s="199"/>
      <c r="B51" s="200"/>
      <c r="C51" s="44"/>
      <c r="D51" s="44"/>
      <c r="E51" s="44"/>
    </row>
    <row r="52" spans="1:7" x14ac:dyDescent="0.25">
      <c r="A52" s="43"/>
      <c r="B52" s="44" t="s">
        <v>217</v>
      </c>
      <c r="C52" s="128">
        <v>17379753</v>
      </c>
      <c r="D52" s="128">
        <v>8842106</v>
      </c>
      <c r="E52" s="128">
        <v>8842106</v>
      </c>
    </row>
    <row r="53" spans="1:7" x14ac:dyDescent="0.25">
      <c r="A53" s="43"/>
      <c r="B53" s="44" t="s">
        <v>218</v>
      </c>
      <c r="C53" s="126">
        <f>+C54-C55</f>
        <v>0</v>
      </c>
      <c r="D53" s="126">
        <f t="shared" ref="D53:E53" si="10">+D54-D55</f>
        <v>0</v>
      </c>
      <c r="E53" s="126">
        <f t="shared" si="10"/>
        <v>0</v>
      </c>
    </row>
    <row r="54" spans="1:7" x14ac:dyDescent="0.25">
      <c r="A54" s="43"/>
      <c r="B54" s="47" t="s">
        <v>211</v>
      </c>
      <c r="C54" s="126">
        <v>0</v>
      </c>
      <c r="D54" s="126">
        <v>0</v>
      </c>
      <c r="E54" s="126">
        <v>0</v>
      </c>
    </row>
    <row r="55" spans="1:7" x14ac:dyDescent="0.25">
      <c r="A55" s="43"/>
      <c r="B55" s="47" t="s">
        <v>214</v>
      </c>
      <c r="C55" s="126">
        <v>0</v>
      </c>
      <c r="D55" s="126">
        <v>0</v>
      </c>
      <c r="E55" s="126">
        <v>0</v>
      </c>
    </row>
    <row r="56" spans="1:7" x14ac:dyDescent="0.25">
      <c r="A56" s="43"/>
      <c r="B56" s="44"/>
      <c r="C56" s="126"/>
      <c r="D56" s="126"/>
      <c r="E56" s="126"/>
    </row>
    <row r="57" spans="1:7" x14ac:dyDescent="0.25">
      <c r="A57" s="43"/>
      <c r="B57" s="44" t="s">
        <v>194</v>
      </c>
      <c r="C57" s="128">
        <v>17379753</v>
      </c>
      <c r="D57" s="128">
        <v>7706614</v>
      </c>
      <c r="E57" s="128">
        <v>7657885</v>
      </c>
      <c r="G57" s="152"/>
    </row>
    <row r="58" spans="1:7" x14ac:dyDescent="0.25">
      <c r="A58" s="43"/>
      <c r="B58" s="44"/>
      <c r="C58" s="126"/>
      <c r="D58" s="126"/>
      <c r="E58" s="126"/>
    </row>
    <row r="59" spans="1:7" x14ac:dyDescent="0.25">
      <c r="A59" s="43"/>
      <c r="B59" s="44" t="s">
        <v>197</v>
      </c>
      <c r="C59" s="127">
        <v>0</v>
      </c>
      <c r="D59" s="126">
        <v>0</v>
      </c>
      <c r="E59" s="126">
        <v>0</v>
      </c>
    </row>
    <row r="60" spans="1:7" x14ac:dyDescent="0.25">
      <c r="A60" s="43"/>
      <c r="B60" s="44"/>
      <c r="C60" s="126"/>
      <c r="D60" s="126"/>
      <c r="E60" s="126"/>
    </row>
    <row r="61" spans="1:7" x14ac:dyDescent="0.25">
      <c r="A61" s="45"/>
      <c r="B61" s="46" t="s">
        <v>219</v>
      </c>
      <c r="C61" s="125">
        <f>+C52+C53-C57+C59</f>
        <v>0</v>
      </c>
      <c r="D61" s="130">
        <f t="shared" ref="D61:E61" si="11">+D52+D53-D57+D59</f>
        <v>1135492</v>
      </c>
      <c r="E61" s="130">
        <f t="shared" si="11"/>
        <v>1184221</v>
      </c>
    </row>
    <row r="62" spans="1:7" x14ac:dyDescent="0.25">
      <c r="A62" s="45"/>
      <c r="B62" s="46" t="s">
        <v>220</v>
      </c>
      <c r="C62" s="125">
        <f>+C61-C53</f>
        <v>0</v>
      </c>
      <c r="D62" s="130">
        <f t="shared" ref="D62:E62" si="12">+D61-D53</f>
        <v>1135492</v>
      </c>
      <c r="E62" s="130">
        <f t="shared" si="12"/>
        <v>1184221</v>
      </c>
    </row>
    <row r="63" spans="1:7" ht="15.75" thickBot="1" x14ac:dyDescent="0.3">
      <c r="A63" s="48"/>
      <c r="B63" s="49"/>
      <c r="C63" s="58"/>
      <c r="D63" s="58"/>
      <c r="E63" s="58"/>
    </row>
    <row r="64" spans="1:7" ht="15.75" thickBot="1" x14ac:dyDescent="0.3">
      <c r="A64" s="31"/>
      <c r="B64" s="18"/>
      <c r="C64" s="18"/>
      <c r="D64" s="18"/>
      <c r="E64" s="18"/>
    </row>
    <row r="65" spans="1:5" x14ac:dyDescent="0.25">
      <c r="A65" s="201" t="s">
        <v>202</v>
      </c>
      <c r="B65" s="202"/>
      <c r="C65" s="205" t="s">
        <v>209</v>
      </c>
      <c r="D65" s="205" t="s">
        <v>187</v>
      </c>
      <c r="E65" s="41" t="s">
        <v>188</v>
      </c>
    </row>
    <row r="66" spans="1:5" ht="15.75" thickBot="1" x14ac:dyDescent="0.3">
      <c r="A66" s="203"/>
      <c r="B66" s="204"/>
      <c r="C66" s="206"/>
      <c r="D66" s="206"/>
      <c r="E66" s="42" t="s">
        <v>204</v>
      </c>
    </row>
    <row r="67" spans="1:5" x14ac:dyDescent="0.25">
      <c r="A67" s="199"/>
      <c r="B67" s="200"/>
      <c r="C67" s="44"/>
      <c r="D67" s="44"/>
      <c r="E67" s="44"/>
    </row>
    <row r="68" spans="1:5" x14ac:dyDescent="0.25">
      <c r="A68" s="43"/>
      <c r="B68" s="44" t="s">
        <v>192</v>
      </c>
      <c r="C68" s="44"/>
      <c r="D68" s="44"/>
      <c r="E68" s="44"/>
    </row>
    <row r="69" spans="1:5" x14ac:dyDescent="0.25">
      <c r="A69" s="43"/>
      <c r="B69" s="44" t="s">
        <v>221</v>
      </c>
      <c r="C69" s="126">
        <f>+C70-C71</f>
        <v>0</v>
      </c>
      <c r="D69" s="126">
        <f t="shared" ref="D69:E69" si="13">+D70-D71</f>
        <v>0</v>
      </c>
      <c r="E69" s="126">
        <f t="shared" si="13"/>
        <v>0</v>
      </c>
    </row>
    <row r="70" spans="1:5" x14ac:dyDescent="0.25">
      <c r="A70" s="43"/>
      <c r="B70" s="47" t="s">
        <v>212</v>
      </c>
      <c r="C70" s="126">
        <v>0</v>
      </c>
      <c r="D70" s="126">
        <v>0</v>
      </c>
      <c r="E70" s="126">
        <v>0</v>
      </c>
    </row>
    <row r="71" spans="1:5" x14ac:dyDescent="0.25">
      <c r="A71" s="43"/>
      <c r="B71" s="47" t="s">
        <v>215</v>
      </c>
      <c r="C71" s="126">
        <v>0</v>
      </c>
      <c r="D71" s="126">
        <v>0</v>
      </c>
      <c r="E71" s="126">
        <v>0</v>
      </c>
    </row>
    <row r="72" spans="1:5" x14ac:dyDescent="0.25">
      <c r="A72" s="43"/>
      <c r="B72" s="44"/>
      <c r="C72" s="126"/>
      <c r="D72" s="126"/>
      <c r="E72" s="126"/>
    </row>
    <row r="73" spans="1:5" x14ac:dyDescent="0.25">
      <c r="A73" s="43"/>
      <c r="B73" s="44" t="s">
        <v>222</v>
      </c>
      <c r="C73" s="126">
        <v>0</v>
      </c>
      <c r="D73" s="126">
        <v>0</v>
      </c>
      <c r="E73" s="126">
        <v>0</v>
      </c>
    </row>
    <row r="74" spans="1:5" x14ac:dyDescent="0.25">
      <c r="A74" s="43"/>
      <c r="B74" s="44"/>
      <c r="C74" s="126"/>
      <c r="D74" s="126"/>
      <c r="E74" s="126"/>
    </row>
    <row r="75" spans="1:5" x14ac:dyDescent="0.25">
      <c r="A75" s="43"/>
      <c r="B75" s="44" t="s">
        <v>198</v>
      </c>
      <c r="C75" s="127">
        <v>0</v>
      </c>
      <c r="D75" s="126">
        <v>0</v>
      </c>
      <c r="E75" s="126">
        <v>0</v>
      </c>
    </row>
    <row r="76" spans="1:5" x14ac:dyDescent="0.25">
      <c r="A76" s="43"/>
      <c r="B76" s="44"/>
      <c r="C76" s="126"/>
      <c r="D76" s="126"/>
      <c r="E76" s="126"/>
    </row>
    <row r="77" spans="1:5" x14ac:dyDescent="0.25">
      <c r="A77" s="45"/>
      <c r="B77" s="46" t="s">
        <v>223</v>
      </c>
      <c r="C77" s="125">
        <f>+C68+C69-C73+C75</f>
        <v>0</v>
      </c>
      <c r="D77" s="125">
        <f>+D68+D69-D73+D75</f>
        <v>0</v>
      </c>
      <c r="E77" s="125">
        <f t="shared" ref="E77" si="14">+E68+E69-E73+E75</f>
        <v>0</v>
      </c>
    </row>
    <row r="78" spans="1:5" x14ac:dyDescent="0.25">
      <c r="A78" s="207"/>
      <c r="B78" s="209" t="s">
        <v>224</v>
      </c>
      <c r="C78" s="195">
        <f>+C77-C69</f>
        <v>0</v>
      </c>
      <c r="D78" s="195">
        <f t="shared" ref="D78:E78" si="15">+D77-D69</f>
        <v>0</v>
      </c>
      <c r="E78" s="195">
        <f t="shared" si="15"/>
        <v>0</v>
      </c>
    </row>
    <row r="79" spans="1:5" ht="15.75" thickBot="1" x14ac:dyDescent="0.3">
      <c r="A79" s="208"/>
      <c r="B79" s="210"/>
      <c r="C79" s="196"/>
      <c r="D79" s="196"/>
      <c r="E79" s="196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ageMargins left="0.9055118110236221" right="0" top="0.15748031496062992" bottom="0" header="0" footer="0"/>
  <pageSetup scale="6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workbookViewId="0">
      <selection activeCell="I5" sqref="I5:I7"/>
    </sheetView>
  </sheetViews>
  <sheetFormatPr baseColWidth="10" defaultRowHeight="15" x14ac:dyDescent="0.25"/>
  <cols>
    <col min="1" max="2" width="4" customWidth="1"/>
    <col min="3" max="3" width="48.85546875" customWidth="1"/>
    <col min="4" max="4" width="13.85546875" customWidth="1"/>
    <col min="5" max="5" width="12.85546875" customWidth="1"/>
    <col min="6" max="6" width="14" customWidth="1"/>
    <col min="7" max="7" width="12.7109375" customWidth="1"/>
    <col min="8" max="8" width="13.85546875" customWidth="1"/>
    <col min="9" max="9" width="13.28515625" customWidth="1"/>
  </cols>
  <sheetData>
    <row r="1" spans="1:9" ht="12" customHeight="1" x14ac:dyDescent="0.25">
      <c r="A1" s="160" t="s">
        <v>441</v>
      </c>
      <c r="B1" s="161"/>
      <c r="C1" s="161"/>
      <c r="D1" s="161"/>
      <c r="E1" s="161"/>
      <c r="F1" s="161"/>
      <c r="G1" s="161"/>
      <c r="H1" s="161"/>
      <c r="I1" s="162"/>
    </row>
    <row r="2" spans="1:9" ht="12" customHeight="1" x14ac:dyDescent="0.25">
      <c r="A2" s="171" t="s">
        <v>226</v>
      </c>
      <c r="B2" s="197"/>
      <c r="C2" s="197"/>
      <c r="D2" s="197"/>
      <c r="E2" s="197"/>
      <c r="F2" s="197"/>
      <c r="G2" s="197"/>
      <c r="H2" s="197"/>
      <c r="I2" s="172"/>
    </row>
    <row r="3" spans="1:9" ht="9" customHeight="1" x14ac:dyDescent="0.25">
      <c r="A3" s="171" t="s">
        <v>448</v>
      </c>
      <c r="B3" s="197"/>
      <c r="C3" s="197"/>
      <c r="D3" s="197"/>
      <c r="E3" s="197"/>
      <c r="F3" s="197"/>
      <c r="G3" s="197"/>
      <c r="H3" s="197"/>
      <c r="I3" s="172"/>
    </row>
    <row r="4" spans="1:9" ht="9.75" customHeight="1" thickBot="1" x14ac:dyDescent="0.3">
      <c r="A4" s="173" t="s">
        <v>1</v>
      </c>
      <c r="B4" s="198"/>
      <c r="C4" s="198"/>
      <c r="D4" s="198"/>
      <c r="E4" s="198"/>
      <c r="F4" s="198"/>
      <c r="G4" s="198"/>
      <c r="H4" s="198"/>
      <c r="I4" s="174"/>
    </row>
    <row r="5" spans="1:9" ht="15.75" thickBot="1" x14ac:dyDescent="0.3">
      <c r="A5" s="160"/>
      <c r="B5" s="161"/>
      <c r="C5" s="162"/>
      <c r="D5" s="185" t="s">
        <v>227</v>
      </c>
      <c r="E5" s="186"/>
      <c r="F5" s="186"/>
      <c r="G5" s="186"/>
      <c r="H5" s="187"/>
      <c r="I5" s="205" t="s">
        <v>228</v>
      </c>
    </row>
    <row r="6" spans="1:9" x14ac:dyDescent="0.25">
      <c r="A6" s="171" t="s">
        <v>202</v>
      </c>
      <c r="B6" s="197"/>
      <c r="C6" s="172"/>
      <c r="D6" s="205" t="s">
        <v>230</v>
      </c>
      <c r="E6" s="193" t="s">
        <v>231</v>
      </c>
      <c r="F6" s="205" t="s">
        <v>232</v>
      </c>
      <c r="G6" s="205" t="s">
        <v>187</v>
      </c>
      <c r="H6" s="205" t="s">
        <v>233</v>
      </c>
      <c r="I6" s="233"/>
    </row>
    <row r="7" spans="1:9" ht="15.75" thickBot="1" x14ac:dyDescent="0.3">
      <c r="A7" s="173" t="s">
        <v>229</v>
      </c>
      <c r="B7" s="198"/>
      <c r="C7" s="174"/>
      <c r="D7" s="206"/>
      <c r="E7" s="194"/>
      <c r="F7" s="206"/>
      <c r="G7" s="206"/>
      <c r="H7" s="206"/>
      <c r="I7" s="206"/>
    </row>
    <row r="8" spans="1:9" ht="6.75" customHeight="1" x14ac:dyDescent="0.25">
      <c r="A8" s="230"/>
      <c r="B8" s="231"/>
      <c r="C8" s="232"/>
      <c r="D8" s="140"/>
      <c r="E8" s="147"/>
      <c r="F8" s="140"/>
      <c r="G8" s="147"/>
      <c r="H8" s="140"/>
      <c r="I8" s="147"/>
    </row>
    <row r="9" spans="1:9" x14ac:dyDescent="0.25">
      <c r="A9" s="219" t="s">
        <v>234</v>
      </c>
      <c r="B9" s="220"/>
      <c r="C9" s="234"/>
      <c r="D9" s="140"/>
      <c r="E9" s="62"/>
      <c r="F9" s="140"/>
      <c r="G9" s="62"/>
      <c r="H9" s="140"/>
      <c r="I9" s="62"/>
    </row>
    <row r="10" spans="1:9" x14ac:dyDescent="0.25">
      <c r="A10" s="50"/>
      <c r="B10" s="224" t="s">
        <v>235</v>
      </c>
      <c r="C10" s="225"/>
      <c r="D10" s="141">
        <v>0</v>
      </c>
      <c r="E10" s="129">
        <v>0</v>
      </c>
      <c r="F10" s="141">
        <v>0</v>
      </c>
      <c r="G10" s="129">
        <v>0</v>
      </c>
      <c r="H10" s="141">
        <v>0</v>
      </c>
      <c r="I10" s="129">
        <f>+H10-D10</f>
        <v>0</v>
      </c>
    </row>
    <row r="11" spans="1:9" x14ac:dyDescent="0.25">
      <c r="A11" s="50"/>
      <c r="B11" s="224" t="s">
        <v>236</v>
      </c>
      <c r="C11" s="225"/>
      <c r="D11" s="141">
        <v>0</v>
      </c>
      <c r="E11" s="129">
        <v>0</v>
      </c>
      <c r="F11" s="141">
        <v>0</v>
      </c>
      <c r="G11" s="129">
        <v>0</v>
      </c>
      <c r="H11" s="141">
        <v>0</v>
      </c>
      <c r="I11" s="129">
        <f t="shared" ref="I11:I41" si="0">+H11-D11</f>
        <v>0</v>
      </c>
    </row>
    <row r="12" spans="1:9" x14ac:dyDescent="0.25">
      <c r="A12" s="50"/>
      <c r="B12" s="224" t="s">
        <v>237</v>
      </c>
      <c r="C12" s="225"/>
      <c r="D12" s="141">
        <v>0</v>
      </c>
      <c r="E12" s="129">
        <v>0</v>
      </c>
      <c r="F12" s="141">
        <v>0</v>
      </c>
      <c r="G12" s="129">
        <v>0</v>
      </c>
      <c r="H12" s="141">
        <v>0</v>
      </c>
      <c r="I12" s="129">
        <f t="shared" si="0"/>
        <v>0</v>
      </c>
    </row>
    <row r="13" spans="1:9" x14ac:dyDescent="0.25">
      <c r="A13" s="50"/>
      <c r="B13" s="224" t="s">
        <v>238</v>
      </c>
      <c r="C13" s="225"/>
      <c r="D13" s="141">
        <v>0</v>
      </c>
      <c r="E13" s="129">
        <v>0</v>
      </c>
      <c r="F13" s="141">
        <v>0</v>
      </c>
      <c r="G13" s="129">
        <v>0</v>
      </c>
      <c r="H13" s="141">
        <v>0</v>
      </c>
      <c r="I13" s="129">
        <f t="shared" si="0"/>
        <v>0</v>
      </c>
    </row>
    <row r="14" spans="1:9" x14ac:dyDescent="0.25">
      <c r="A14" s="50"/>
      <c r="B14" s="224" t="s">
        <v>239</v>
      </c>
      <c r="C14" s="225"/>
      <c r="D14" s="141">
        <v>0</v>
      </c>
      <c r="E14" s="138">
        <v>0</v>
      </c>
      <c r="F14" s="142">
        <v>0</v>
      </c>
      <c r="G14" s="138">
        <v>0</v>
      </c>
      <c r="H14" s="142">
        <v>0</v>
      </c>
      <c r="I14" s="138">
        <f t="shared" si="0"/>
        <v>0</v>
      </c>
    </row>
    <row r="15" spans="1:9" x14ac:dyDescent="0.25">
      <c r="A15" s="50"/>
      <c r="B15" s="224" t="s">
        <v>240</v>
      </c>
      <c r="C15" s="225"/>
      <c r="D15" s="141">
        <v>0</v>
      </c>
      <c r="E15" s="129">
        <v>0</v>
      </c>
      <c r="F15" s="141">
        <v>0</v>
      </c>
      <c r="G15" s="129">
        <v>0</v>
      </c>
      <c r="H15" s="141">
        <v>0</v>
      </c>
      <c r="I15" s="129">
        <f t="shared" si="0"/>
        <v>0</v>
      </c>
    </row>
    <row r="16" spans="1:9" x14ac:dyDescent="0.25">
      <c r="A16" s="50"/>
      <c r="B16" s="224" t="s">
        <v>241</v>
      </c>
      <c r="C16" s="225"/>
      <c r="D16" s="141">
        <v>0</v>
      </c>
      <c r="E16" s="129">
        <v>0</v>
      </c>
      <c r="F16" s="141">
        <v>0</v>
      </c>
      <c r="G16" s="129">
        <v>0</v>
      </c>
      <c r="H16" s="141">
        <v>0</v>
      </c>
      <c r="I16" s="129">
        <f t="shared" si="0"/>
        <v>0</v>
      </c>
    </row>
    <row r="17" spans="1:9" x14ac:dyDescent="0.25">
      <c r="A17" s="229"/>
      <c r="B17" s="92" t="s">
        <v>242</v>
      </c>
      <c r="C17" s="93"/>
      <c r="D17" s="214">
        <v>0</v>
      </c>
      <c r="E17" s="214">
        <f t="shared" ref="E17" si="1">+E19+E20+E21+E22+E23+E24+E25+E26+E27+E28+E29</f>
        <v>0</v>
      </c>
      <c r="F17" s="213">
        <v>0</v>
      </c>
      <c r="G17" s="214">
        <v>0</v>
      </c>
      <c r="H17" s="213">
        <v>0</v>
      </c>
      <c r="I17" s="214">
        <f>H17-D17</f>
        <v>0</v>
      </c>
    </row>
    <row r="18" spans="1:9" x14ac:dyDescent="0.25">
      <c r="A18" s="229"/>
      <c r="B18" s="92" t="s">
        <v>243</v>
      </c>
      <c r="C18" s="93"/>
      <c r="D18" s="214"/>
      <c r="E18" s="214"/>
      <c r="F18" s="213"/>
      <c r="G18" s="214"/>
      <c r="H18" s="213"/>
      <c r="I18" s="214"/>
    </row>
    <row r="19" spans="1:9" x14ac:dyDescent="0.25">
      <c r="A19" s="50"/>
      <c r="B19" s="51"/>
      <c r="C19" s="52" t="s">
        <v>244</v>
      </c>
      <c r="D19" s="142">
        <v>0</v>
      </c>
      <c r="E19" s="138">
        <v>0</v>
      </c>
      <c r="F19" s="142">
        <v>0</v>
      </c>
      <c r="G19" s="138">
        <v>0</v>
      </c>
      <c r="H19" s="142">
        <v>0</v>
      </c>
      <c r="I19" s="138">
        <f t="shared" si="0"/>
        <v>0</v>
      </c>
    </row>
    <row r="20" spans="1:9" x14ac:dyDescent="0.25">
      <c r="A20" s="50"/>
      <c r="B20" s="51"/>
      <c r="C20" s="52" t="s">
        <v>245</v>
      </c>
      <c r="D20" s="141">
        <v>0</v>
      </c>
      <c r="E20" s="129">
        <v>0</v>
      </c>
      <c r="F20" s="141">
        <v>0</v>
      </c>
      <c r="G20" s="129">
        <v>0</v>
      </c>
      <c r="H20" s="141">
        <v>0</v>
      </c>
      <c r="I20" s="129">
        <f t="shared" si="0"/>
        <v>0</v>
      </c>
    </row>
    <row r="21" spans="1:9" x14ac:dyDescent="0.25">
      <c r="A21" s="50"/>
      <c r="B21" s="51"/>
      <c r="C21" s="52" t="s">
        <v>246</v>
      </c>
      <c r="D21" s="141">
        <v>0</v>
      </c>
      <c r="E21" s="129">
        <v>0</v>
      </c>
      <c r="F21" s="141">
        <v>0</v>
      </c>
      <c r="G21" s="129">
        <v>0</v>
      </c>
      <c r="H21" s="141">
        <v>0</v>
      </c>
      <c r="I21" s="129">
        <f t="shared" si="0"/>
        <v>0</v>
      </c>
    </row>
    <row r="22" spans="1:9" x14ac:dyDescent="0.25">
      <c r="A22" s="50"/>
      <c r="B22" s="51"/>
      <c r="C22" s="52" t="s">
        <v>247</v>
      </c>
      <c r="D22" s="141">
        <v>0</v>
      </c>
      <c r="E22" s="129">
        <v>0</v>
      </c>
      <c r="F22" s="141">
        <v>0</v>
      </c>
      <c r="G22" s="129">
        <v>0</v>
      </c>
      <c r="H22" s="141">
        <v>0</v>
      </c>
      <c r="I22" s="129">
        <f t="shared" si="0"/>
        <v>0</v>
      </c>
    </row>
    <row r="23" spans="1:9" x14ac:dyDescent="0.25">
      <c r="A23" s="50"/>
      <c r="B23" s="51"/>
      <c r="C23" s="52" t="s">
        <v>248</v>
      </c>
      <c r="D23" s="141">
        <v>0</v>
      </c>
      <c r="E23" s="129">
        <v>0</v>
      </c>
      <c r="F23" s="141">
        <v>0</v>
      </c>
      <c r="G23" s="129">
        <v>0</v>
      </c>
      <c r="H23" s="141">
        <v>0</v>
      </c>
      <c r="I23" s="129">
        <f t="shared" si="0"/>
        <v>0</v>
      </c>
    </row>
    <row r="24" spans="1:9" x14ac:dyDescent="0.25">
      <c r="A24" s="50"/>
      <c r="B24" s="51"/>
      <c r="C24" s="52" t="s">
        <v>249</v>
      </c>
      <c r="D24" s="141">
        <v>0</v>
      </c>
      <c r="E24" s="129">
        <v>0</v>
      </c>
      <c r="F24" s="141">
        <v>0</v>
      </c>
      <c r="G24" s="129">
        <v>0</v>
      </c>
      <c r="H24" s="141">
        <v>0</v>
      </c>
      <c r="I24" s="129">
        <f t="shared" si="0"/>
        <v>0</v>
      </c>
    </row>
    <row r="25" spans="1:9" x14ac:dyDescent="0.25">
      <c r="A25" s="50"/>
      <c r="B25" s="51"/>
      <c r="C25" s="52" t="s">
        <v>250</v>
      </c>
      <c r="D25" s="141">
        <v>0</v>
      </c>
      <c r="E25" s="129">
        <v>0</v>
      </c>
      <c r="F25" s="141">
        <v>0</v>
      </c>
      <c r="G25" s="129">
        <v>0</v>
      </c>
      <c r="H25" s="141">
        <v>0</v>
      </c>
      <c r="I25" s="129">
        <f t="shared" si="0"/>
        <v>0</v>
      </c>
    </row>
    <row r="26" spans="1:9" x14ac:dyDescent="0.25">
      <c r="A26" s="50"/>
      <c r="B26" s="51"/>
      <c r="C26" s="52" t="s">
        <v>251</v>
      </c>
      <c r="D26" s="141">
        <v>0</v>
      </c>
      <c r="E26" s="129">
        <v>0</v>
      </c>
      <c r="F26" s="141">
        <v>0</v>
      </c>
      <c r="G26" s="129">
        <v>0</v>
      </c>
      <c r="H26" s="141">
        <v>0</v>
      </c>
      <c r="I26" s="129">
        <f t="shared" si="0"/>
        <v>0</v>
      </c>
    </row>
    <row r="27" spans="1:9" x14ac:dyDescent="0.25">
      <c r="A27" s="50"/>
      <c r="B27" s="51"/>
      <c r="C27" s="52" t="s">
        <v>252</v>
      </c>
      <c r="D27" s="141">
        <v>0</v>
      </c>
      <c r="E27" s="129">
        <v>0</v>
      </c>
      <c r="F27" s="141">
        <v>0</v>
      </c>
      <c r="G27" s="129">
        <v>0</v>
      </c>
      <c r="H27" s="141">
        <v>0</v>
      </c>
      <c r="I27" s="129">
        <f t="shared" si="0"/>
        <v>0</v>
      </c>
    </row>
    <row r="28" spans="1:9" x14ac:dyDescent="0.25">
      <c r="A28" s="50"/>
      <c r="B28" s="51"/>
      <c r="C28" s="52" t="s">
        <v>253</v>
      </c>
      <c r="D28" s="141">
        <v>0</v>
      </c>
      <c r="E28" s="129">
        <v>0</v>
      </c>
      <c r="F28" s="141">
        <v>0</v>
      </c>
      <c r="G28" s="129">
        <v>0</v>
      </c>
      <c r="H28" s="141">
        <v>0</v>
      </c>
      <c r="I28" s="129">
        <f t="shared" si="0"/>
        <v>0</v>
      </c>
    </row>
    <row r="29" spans="1:9" x14ac:dyDescent="0.25">
      <c r="A29" s="50"/>
      <c r="B29" s="51"/>
      <c r="C29" s="52" t="s">
        <v>254</v>
      </c>
      <c r="D29" s="141">
        <v>0</v>
      </c>
      <c r="E29" s="129">
        <v>0</v>
      </c>
      <c r="F29" s="141">
        <v>0</v>
      </c>
      <c r="G29" s="129">
        <v>0</v>
      </c>
      <c r="H29" s="141">
        <v>0</v>
      </c>
      <c r="I29" s="129">
        <f t="shared" si="0"/>
        <v>0</v>
      </c>
    </row>
    <row r="30" spans="1:9" x14ac:dyDescent="0.25">
      <c r="A30" s="50"/>
      <c r="B30" s="224" t="s">
        <v>255</v>
      </c>
      <c r="C30" s="225"/>
      <c r="D30" s="141">
        <f>+D31+D32+D33+D34+D35</f>
        <v>0</v>
      </c>
      <c r="E30" s="129">
        <f t="shared" ref="E30:H30" si="2">+E31+E32+E33+E34+E35</f>
        <v>0</v>
      </c>
      <c r="F30" s="141">
        <f t="shared" si="2"/>
        <v>0</v>
      </c>
      <c r="G30" s="129">
        <f t="shared" si="2"/>
        <v>0</v>
      </c>
      <c r="H30" s="141">
        <f t="shared" si="2"/>
        <v>0</v>
      </c>
      <c r="I30" s="129">
        <f t="shared" si="0"/>
        <v>0</v>
      </c>
    </row>
    <row r="31" spans="1:9" x14ac:dyDescent="0.25">
      <c r="A31" s="50"/>
      <c r="B31" s="51"/>
      <c r="C31" s="52" t="s">
        <v>256</v>
      </c>
      <c r="D31" s="141">
        <v>0</v>
      </c>
      <c r="E31" s="129">
        <v>0</v>
      </c>
      <c r="F31" s="141">
        <v>0</v>
      </c>
      <c r="G31" s="129">
        <v>0</v>
      </c>
      <c r="H31" s="141">
        <v>0</v>
      </c>
      <c r="I31" s="129">
        <f t="shared" si="0"/>
        <v>0</v>
      </c>
    </row>
    <row r="32" spans="1:9" x14ac:dyDescent="0.25">
      <c r="A32" s="50"/>
      <c r="B32" s="51"/>
      <c r="C32" s="52" t="s">
        <v>257</v>
      </c>
      <c r="D32" s="141">
        <v>0</v>
      </c>
      <c r="E32" s="129">
        <v>0</v>
      </c>
      <c r="F32" s="141">
        <v>0</v>
      </c>
      <c r="G32" s="129">
        <v>0</v>
      </c>
      <c r="H32" s="141">
        <v>0</v>
      </c>
      <c r="I32" s="129">
        <f t="shared" si="0"/>
        <v>0</v>
      </c>
    </row>
    <row r="33" spans="1:9" x14ac:dyDescent="0.25">
      <c r="A33" s="50"/>
      <c r="B33" s="51"/>
      <c r="C33" s="52" t="s">
        <v>258</v>
      </c>
      <c r="D33" s="141">
        <v>0</v>
      </c>
      <c r="E33" s="129">
        <v>0</v>
      </c>
      <c r="F33" s="141">
        <v>0</v>
      </c>
      <c r="G33" s="129">
        <v>0</v>
      </c>
      <c r="H33" s="141">
        <v>0</v>
      </c>
      <c r="I33" s="129">
        <f t="shared" si="0"/>
        <v>0</v>
      </c>
    </row>
    <row r="34" spans="1:9" x14ac:dyDescent="0.25">
      <c r="A34" s="50"/>
      <c r="B34" s="51"/>
      <c r="C34" s="52" t="s">
        <v>259</v>
      </c>
      <c r="D34" s="141">
        <v>0</v>
      </c>
      <c r="E34" s="129">
        <v>0</v>
      </c>
      <c r="F34" s="141">
        <v>0</v>
      </c>
      <c r="G34" s="129">
        <v>0</v>
      </c>
      <c r="H34" s="141">
        <v>0</v>
      </c>
      <c r="I34" s="129">
        <f t="shared" si="0"/>
        <v>0</v>
      </c>
    </row>
    <row r="35" spans="1:9" x14ac:dyDescent="0.25">
      <c r="A35" s="50"/>
      <c r="B35" s="51"/>
      <c r="C35" s="52" t="s">
        <v>260</v>
      </c>
      <c r="D35" s="141">
        <v>0</v>
      </c>
      <c r="E35" s="129">
        <v>0</v>
      </c>
      <c r="F35" s="141">
        <v>0</v>
      </c>
      <c r="G35" s="129">
        <v>0</v>
      </c>
      <c r="H35" s="141">
        <v>0</v>
      </c>
      <c r="I35" s="129">
        <f t="shared" si="0"/>
        <v>0</v>
      </c>
    </row>
    <row r="36" spans="1:9" x14ac:dyDescent="0.25">
      <c r="A36" s="50"/>
      <c r="B36" s="224" t="s">
        <v>261</v>
      </c>
      <c r="C36" s="225"/>
      <c r="D36" s="141">
        <v>17379753</v>
      </c>
      <c r="E36" s="129">
        <v>817914</v>
      </c>
      <c r="F36" s="141">
        <v>18197667</v>
      </c>
      <c r="G36" s="129">
        <v>8842106</v>
      </c>
      <c r="H36" s="141">
        <v>8842106</v>
      </c>
      <c r="I36" s="129">
        <f t="shared" si="0"/>
        <v>-8537647</v>
      </c>
    </row>
    <row r="37" spans="1:9" x14ac:dyDescent="0.25">
      <c r="A37" s="50"/>
      <c r="B37" s="224" t="s">
        <v>262</v>
      </c>
      <c r="C37" s="225"/>
      <c r="D37" s="159">
        <f>D38</f>
        <v>0</v>
      </c>
      <c r="E37" s="159">
        <f>E38</f>
        <v>0</v>
      </c>
      <c r="F37" s="159">
        <f>F38</f>
        <v>0</v>
      </c>
      <c r="G37" s="159">
        <f>G38</f>
        <v>0</v>
      </c>
      <c r="H37" s="141">
        <f>H38</f>
        <v>0</v>
      </c>
      <c r="I37" s="158">
        <f t="shared" si="0"/>
        <v>0</v>
      </c>
    </row>
    <row r="38" spans="1:9" x14ac:dyDescent="0.25">
      <c r="A38" s="50"/>
      <c r="B38" s="51"/>
      <c r="C38" s="52" t="s">
        <v>263</v>
      </c>
      <c r="D38" s="141">
        <v>0</v>
      </c>
      <c r="E38" s="129">
        <v>0</v>
      </c>
      <c r="F38" s="141">
        <v>0</v>
      </c>
      <c r="G38" s="129">
        <v>0</v>
      </c>
      <c r="H38" s="141">
        <v>0</v>
      </c>
      <c r="I38" s="129">
        <f t="shared" si="0"/>
        <v>0</v>
      </c>
    </row>
    <row r="39" spans="1:9" x14ac:dyDescent="0.25">
      <c r="A39" s="50"/>
      <c r="B39" s="224" t="s">
        <v>264</v>
      </c>
      <c r="C39" s="225"/>
      <c r="D39" s="141">
        <f>+D40+D41</f>
        <v>0</v>
      </c>
      <c r="E39" s="129">
        <f t="shared" ref="E39:H39" si="3">+E40+E41</f>
        <v>0</v>
      </c>
      <c r="F39" s="141">
        <f t="shared" si="3"/>
        <v>0</v>
      </c>
      <c r="G39" s="129">
        <f t="shared" si="3"/>
        <v>0</v>
      </c>
      <c r="H39" s="141">
        <f t="shared" si="3"/>
        <v>0</v>
      </c>
      <c r="I39" s="129">
        <f t="shared" si="0"/>
        <v>0</v>
      </c>
    </row>
    <row r="40" spans="1:9" x14ac:dyDescent="0.25">
      <c r="A40" s="50"/>
      <c r="B40" s="51"/>
      <c r="C40" s="52" t="s">
        <v>265</v>
      </c>
      <c r="D40" s="141">
        <v>0</v>
      </c>
      <c r="E40" s="129">
        <v>0</v>
      </c>
      <c r="F40" s="141">
        <v>0</v>
      </c>
      <c r="G40" s="129">
        <v>0</v>
      </c>
      <c r="H40" s="141">
        <v>0</v>
      </c>
      <c r="I40" s="129">
        <f t="shared" si="0"/>
        <v>0</v>
      </c>
    </row>
    <row r="41" spans="1:9" x14ac:dyDescent="0.25">
      <c r="A41" s="50"/>
      <c r="B41" s="51"/>
      <c r="C41" s="52" t="s">
        <v>266</v>
      </c>
      <c r="D41" s="141">
        <v>0</v>
      </c>
      <c r="E41" s="129">
        <v>0</v>
      </c>
      <c r="F41" s="141">
        <v>0</v>
      </c>
      <c r="G41" s="129">
        <v>0</v>
      </c>
      <c r="H41" s="141">
        <v>0</v>
      </c>
      <c r="I41" s="129">
        <f t="shared" si="0"/>
        <v>0</v>
      </c>
    </row>
    <row r="42" spans="1:9" ht="4.5" customHeight="1" x14ac:dyDescent="0.25">
      <c r="A42" s="53"/>
      <c r="B42" s="54"/>
      <c r="C42" s="55"/>
      <c r="D42" s="141"/>
      <c r="E42" s="129"/>
      <c r="F42" s="141"/>
      <c r="G42" s="129"/>
      <c r="H42" s="141"/>
      <c r="I42" s="129"/>
    </row>
    <row r="43" spans="1:9" x14ac:dyDescent="0.25">
      <c r="A43" s="219" t="s">
        <v>267</v>
      </c>
      <c r="B43" s="220"/>
      <c r="C43" s="221"/>
      <c r="D43" s="215">
        <f>+D10+D11+D12+D13+D14+D15+D16+D17+D30+D36+D37+D39</f>
        <v>17379753</v>
      </c>
      <c r="E43" s="216">
        <f>+E10+E11+E12+E13+E14++E15+E17+E30+E36+E37+E39</f>
        <v>817914</v>
      </c>
      <c r="F43" s="216">
        <f>+F10+F11+F12+F13+F14++F15+F17+F30+F36+F37+F39</f>
        <v>18197667</v>
      </c>
      <c r="G43" s="216">
        <f>+G10+G11+G12+G13+G14++G15+G17+G30+G36+G37+G39</f>
        <v>8842106</v>
      </c>
      <c r="H43" s="216">
        <f>+H10+H11+H12+H13+H14++H15+H17+H30+H36+H37+H39</f>
        <v>8842106</v>
      </c>
      <c r="I43" s="216">
        <f>+I10+I11+I12+I13+I14++I15+I17+I30+I36+I37+I39</f>
        <v>-8537647</v>
      </c>
    </row>
    <row r="44" spans="1:9" x14ac:dyDescent="0.25">
      <c r="A44" s="219" t="s">
        <v>268</v>
      </c>
      <c r="B44" s="220"/>
      <c r="C44" s="221"/>
      <c r="D44" s="215"/>
      <c r="E44" s="216"/>
      <c r="F44" s="216"/>
      <c r="G44" s="216"/>
      <c r="H44" s="216"/>
      <c r="I44" s="216"/>
    </row>
    <row r="45" spans="1:9" x14ac:dyDescent="0.25">
      <c r="A45" s="219" t="s">
        <v>269</v>
      </c>
      <c r="B45" s="220"/>
      <c r="C45" s="221"/>
      <c r="D45" s="144"/>
      <c r="E45" s="148"/>
      <c r="F45" s="144"/>
      <c r="G45" s="148"/>
      <c r="H45" s="144"/>
      <c r="I45" s="149">
        <f>+I12+I13+I14+I15+I16+I17+I32+I38+I39+I41</f>
        <v>0</v>
      </c>
    </row>
    <row r="46" spans="1:9" ht="5.25" customHeight="1" x14ac:dyDescent="0.25">
      <c r="A46" s="53"/>
      <c r="B46" s="54"/>
      <c r="C46" s="55"/>
      <c r="D46" s="141"/>
      <c r="E46" s="129"/>
      <c r="F46" s="141"/>
      <c r="G46" s="129"/>
      <c r="H46" s="141"/>
      <c r="I46" s="149"/>
    </row>
    <row r="47" spans="1:9" x14ac:dyDescent="0.25">
      <c r="A47" s="219" t="s">
        <v>270</v>
      </c>
      <c r="B47" s="220"/>
      <c r="C47" s="221"/>
      <c r="D47" s="141"/>
      <c r="E47" s="129"/>
      <c r="F47" s="141"/>
      <c r="G47" s="129"/>
      <c r="H47" s="141"/>
      <c r="I47" s="129"/>
    </row>
    <row r="48" spans="1:9" x14ac:dyDescent="0.25">
      <c r="A48" s="50"/>
      <c r="B48" s="224" t="s">
        <v>271</v>
      </c>
      <c r="C48" s="225"/>
      <c r="D48" s="141">
        <f>+D49+D50+D51+D52+D53+D54+D55+D56</f>
        <v>0</v>
      </c>
      <c r="E48" s="129">
        <f t="shared" ref="E48:I48" si="4">+E49+E50+E51+E52+E53+E54+E55+E56</f>
        <v>0</v>
      </c>
      <c r="F48" s="141">
        <f t="shared" si="4"/>
        <v>0</v>
      </c>
      <c r="G48" s="129">
        <f t="shared" si="4"/>
        <v>0</v>
      </c>
      <c r="H48" s="141">
        <f t="shared" si="4"/>
        <v>0</v>
      </c>
      <c r="I48" s="129">
        <f t="shared" si="4"/>
        <v>0</v>
      </c>
    </row>
    <row r="49" spans="1:9" x14ac:dyDescent="0.25">
      <c r="A49" s="50"/>
      <c r="B49" s="51"/>
      <c r="C49" s="52" t="s">
        <v>272</v>
      </c>
      <c r="D49" s="141">
        <v>0</v>
      </c>
      <c r="E49" s="129">
        <v>0</v>
      </c>
      <c r="F49" s="141">
        <v>0</v>
      </c>
      <c r="G49" s="129">
        <v>0</v>
      </c>
      <c r="H49" s="141">
        <v>0</v>
      </c>
      <c r="I49" s="129">
        <f t="shared" ref="I49:I71" si="5">+H49-D49</f>
        <v>0</v>
      </c>
    </row>
    <row r="50" spans="1:9" x14ac:dyDescent="0.25">
      <c r="A50" s="50"/>
      <c r="B50" s="51"/>
      <c r="C50" s="52" t="s">
        <v>273</v>
      </c>
      <c r="D50" s="141">
        <v>0</v>
      </c>
      <c r="E50" s="129">
        <v>0</v>
      </c>
      <c r="F50" s="141">
        <v>0</v>
      </c>
      <c r="G50" s="129">
        <v>0</v>
      </c>
      <c r="H50" s="141">
        <v>0</v>
      </c>
      <c r="I50" s="129">
        <f t="shared" si="5"/>
        <v>0</v>
      </c>
    </row>
    <row r="51" spans="1:9" x14ac:dyDescent="0.25">
      <c r="A51" s="50"/>
      <c r="B51" s="51"/>
      <c r="C51" s="52" t="s">
        <v>274</v>
      </c>
      <c r="D51" s="141">
        <v>0</v>
      </c>
      <c r="E51" s="129">
        <v>0</v>
      </c>
      <c r="F51" s="141">
        <v>0</v>
      </c>
      <c r="G51" s="129">
        <v>0</v>
      </c>
      <c r="H51" s="141">
        <v>0</v>
      </c>
      <c r="I51" s="129">
        <f t="shared" si="5"/>
        <v>0</v>
      </c>
    </row>
    <row r="52" spans="1:9" ht="18" x14ac:dyDescent="0.25">
      <c r="A52" s="50"/>
      <c r="B52" s="51"/>
      <c r="C52" s="59" t="s">
        <v>275</v>
      </c>
      <c r="D52" s="141">
        <v>0</v>
      </c>
      <c r="E52" s="129">
        <v>0</v>
      </c>
      <c r="F52" s="141">
        <v>0</v>
      </c>
      <c r="G52" s="129">
        <v>0</v>
      </c>
      <c r="H52" s="141">
        <v>0</v>
      </c>
      <c r="I52" s="129">
        <f t="shared" si="5"/>
        <v>0</v>
      </c>
    </row>
    <row r="53" spans="1:9" x14ac:dyDescent="0.25">
      <c r="A53" s="50"/>
      <c r="B53" s="51"/>
      <c r="C53" s="52" t="s">
        <v>276</v>
      </c>
      <c r="D53" s="141">
        <v>0</v>
      </c>
      <c r="E53" s="129">
        <v>0</v>
      </c>
      <c r="F53" s="141">
        <v>0</v>
      </c>
      <c r="G53" s="129">
        <v>0</v>
      </c>
      <c r="H53" s="141">
        <v>0</v>
      </c>
      <c r="I53" s="129">
        <f t="shared" si="5"/>
        <v>0</v>
      </c>
    </row>
    <row r="54" spans="1:9" x14ac:dyDescent="0.25">
      <c r="A54" s="50"/>
      <c r="B54" s="51"/>
      <c r="C54" s="52" t="s">
        <v>277</v>
      </c>
      <c r="D54" s="141">
        <v>0</v>
      </c>
      <c r="E54" s="129">
        <v>0</v>
      </c>
      <c r="F54" s="141">
        <v>0</v>
      </c>
      <c r="G54" s="129">
        <v>0</v>
      </c>
      <c r="H54" s="141">
        <v>0</v>
      </c>
      <c r="I54" s="129">
        <f t="shared" si="5"/>
        <v>0</v>
      </c>
    </row>
    <row r="55" spans="1:9" ht="18" x14ac:dyDescent="0.25">
      <c r="A55" s="50"/>
      <c r="B55" s="51"/>
      <c r="C55" s="59" t="s">
        <v>278</v>
      </c>
      <c r="D55" s="141">
        <v>0</v>
      </c>
      <c r="E55" s="129">
        <v>0</v>
      </c>
      <c r="F55" s="141">
        <v>0</v>
      </c>
      <c r="G55" s="129">
        <v>0</v>
      </c>
      <c r="H55" s="141">
        <v>0</v>
      </c>
      <c r="I55" s="129">
        <f t="shared" si="5"/>
        <v>0</v>
      </c>
    </row>
    <row r="56" spans="1:9" ht="18" x14ac:dyDescent="0.25">
      <c r="A56" s="50"/>
      <c r="B56" s="51"/>
      <c r="C56" s="60" t="s">
        <v>279</v>
      </c>
      <c r="D56" s="141">
        <v>0</v>
      </c>
      <c r="E56" s="129">
        <v>0</v>
      </c>
      <c r="F56" s="141">
        <v>0</v>
      </c>
      <c r="G56" s="129">
        <v>0</v>
      </c>
      <c r="H56" s="141">
        <v>0</v>
      </c>
      <c r="I56" s="129">
        <f t="shared" si="5"/>
        <v>0</v>
      </c>
    </row>
    <row r="57" spans="1:9" x14ac:dyDescent="0.25">
      <c r="A57" s="50"/>
      <c r="B57" s="224" t="s">
        <v>280</v>
      </c>
      <c r="C57" s="225"/>
      <c r="D57" s="141">
        <f>+D58+D59+D60+D61</f>
        <v>0</v>
      </c>
      <c r="E57" s="129">
        <f t="shared" ref="E57:I57" si="6">+E58+E59+E60+E61</f>
        <v>0</v>
      </c>
      <c r="F57" s="141">
        <f t="shared" si="6"/>
        <v>0</v>
      </c>
      <c r="G57" s="129">
        <f t="shared" si="6"/>
        <v>0</v>
      </c>
      <c r="H57" s="141">
        <f t="shared" si="6"/>
        <v>0</v>
      </c>
      <c r="I57" s="129">
        <f t="shared" si="6"/>
        <v>0</v>
      </c>
    </row>
    <row r="58" spans="1:9" x14ac:dyDescent="0.25">
      <c r="A58" s="50"/>
      <c r="B58" s="51"/>
      <c r="C58" s="52" t="s">
        <v>281</v>
      </c>
      <c r="D58" s="141">
        <v>0</v>
      </c>
      <c r="E58" s="129">
        <v>0</v>
      </c>
      <c r="F58" s="141">
        <v>0</v>
      </c>
      <c r="G58" s="129">
        <v>0</v>
      </c>
      <c r="H58" s="141">
        <v>0</v>
      </c>
      <c r="I58" s="129">
        <f t="shared" si="5"/>
        <v>0</v>
      </c>
    </row>
    <row r="59" spans="1:9" x14ac:dyDescent="0.25">
      <c r="A59" s="50"/>
      <c r="B59" s="51"/>
      <c r="C59" s="52" t="s">
        <v>282</v>
      </c>
      <c r="D59" s="141">
        <v>0</v>
      </c>
      <c r="E59" s="129">
        <v>0</v>
      </c>
      <c r="F59" s="141">
        <v>0</v>
      </c>
      <c r="G59" s="129">
        <v>0</v>
      </c>
      <c r="H59" s="141">
        <v>0</v>
      </c>
      <c r="I59" s="129">
        <f t="shared" si="5"/>
        <v>0</v>
      </c>
    </row>
    <row r="60" spans="1:9" x14ac:dyDescent="0.25">
      <c r="A60" s="50"/>
      <c r="B60" s="51"/>
      <c r="C60" s="52" t="s">
        <v>283</v>
      </c>
      <c r="D60" s="141">
        <v>0</v>
      </c>
      <c r="E60" s="129">
        <v>0</v>
      </c>
      <c r="F60" s="141">
        <v>0</v>
      </c>
      <c r="G60" s="129">
        <v>0</v>
      </c>
      <c r="H60" s="141">
        <v>0</v>
      </c>
      <c r="I60" s="129">
        <f t="shared" si="5"/>
        <v>0</v>
      </c>
    </row>
    <row r="61" spans="1:9" x14ac:dyDescent="0.25">
      <c r="A61" s="50"/>
      <c r="B61" s="51"/>
      <c r="C61" s="52" t="s">
        <v>284</v>
      </c>
      <c r="D61" s="141">
        <v>0</v>
      </c>
      <c r="E61" s="129">
        <v>0</v>
      </c>
      <c r="F61" s="141">
        <v>0</v>
      </c>
      <c r="G61" s="129">
        <v>0</v>
      </c>
      <c r="H61" s="141">
        <v>0</v>
      </c>
      <c r="I61" s="129">
        <f t="shared" si="5"/>
        <v>0</v>
      </c>
    </row>
    <row r="62" spans="1:9" x14ac:dyDescent="0.25">
      <c r="A62" s="50"/>
      <c r="B62" s="224" t="s">
        <v>285</v>
      </c>
      <c r="C62" s="225"/>
      <c r="D62" s="141">
        <f>+D63+D64</f>
        <v>0</v>
      </c>
      <c r="E62" s="129">
        <f t="shared" ref="E62:I62" si="7">+E63+E64</f>
        <v>0</v>
      </c>
      <c r="F62" s="141">
        <f t="shared" si="7"/>
        <v>0</v>
      </c>
      <c r="G62" s="129">
        <f t="shared" si="7"/>
        <v>0</v>
      </c>
      <c r="H62" s="141">
        <f t="shared" si="7"/>
        <v>0</v>
      </c>
      <c r="I62" s="129">
        <f t="shared" si="7"/>
        <v>0</v>
      </c>
    </row>
    <row r="63" spans="1:9" ht="18" x14ac:dyDescent="0.25">
      <c r="A63" s="50"/>
      <c r="B63" s="51"/>
      <c r="C63" s="59" t="s">
        <v>286</v>
      </c>
      <c r="D63" s="141">
        <v>0</v>
      </c>
      <c r="E63" s="129">
        <v>0</v>
      </c>
      <c r="F63" s="141">
        <v>0</v>
      </c>
      <c r="G63" s="129">
        <v>0</v>
      </c>
      <c r="H63" s="141">
        <v>0</v>
      </c>
      <c r="I63" s="129">
        <f t="shared" si="5"/>
        <v>0</v>
      </c>
    </row>
    <row r="64" spans="1:9" x14ac:dyDescent="0.25">
      <c r="A64" s="50"/>
      <c r="B64" s="51"/>
      <c r="C64" s="52" t="s">
        <v>287</v>
      </c>
      <c r="D64" s="141">
        <v>0</v>
      </c>
      <c r="E64" s="129">
        <v>0</v>
      </c>
      <c r="F64" s="141">
        <v>0</v>
      </c>
      <c r="G64" s="129">
        <v>0</v>
      </c>
      <c r="H64" s="141">
        <v>0</v>
      </c>
      <c r="I64" s="129">
        <f t="shared" si="5"/>
        <v>0</v>
      </c>
    </row>
    <row r="65" spans="1:9" x14ac:dyDescent="0.25">
      <c r="A65" s="50"/>
      <c r="B65" s="224" t="s">
        <v>288</v>
      </c>
      <c r="C65" s="225"/>
      <c r="D65" s="141">
        <v>0</v>
      </c>
      <c r="E65" s="129">
        <v>0</v>
      </c>
      <c r="F65" s="141">
        <v>0</v>
      </c>
      <c r="G65" s="129">
        <v>0</v>
      </c>
      <c r="H65" s="141">
        <v>0</v>
      </c>
      <c r="I65" s="129">
        <f t="shared" si="5"/>
        <v>0</v>
      </c>
    </row>
    <row r="66" spans="1:9" x14ac:dyDescent="0.25">
      <c r="A66" s="50"/>
      <c r="B66" s="224" t="s">
        <v>289</v>
      </c>
      <c r="C66" s="225"/>
      <c r="D66" s="141">
        <v>0</v>
      </c>
      <c r="E66" s="129">
        <v>0</v>
      </c>
      <c r="F66" s="141">
        <v>0</v>
      </c>
      <c r="G66" s="129">
        <v>0</v>
      </c>
      <c r="H66" s="141">
        <v>0</v>
      </c>
      <c r="I66" s="129">
        <f t="shared" si="5"/>
        <v>0</v>
      </c>
    </row>
    <row r="67" spans="1:9" ht="6.75" customHeight="1" x14ac:dyDescent="0.25">
      <c r="A67" s="53"/>
      <c r="B67" s="222"/>
      <c r="C67" s="223"/>
      <c r="D67" s="141"/>
      <c r="E67" s="129"/>
      <c r="F67" s="141"/>
      <c r="G67" s="129"/>
      <c r="H67" s="141"/>
      <c r="I67" s="129"/>
    </row>
    <row r="68" spans="1:9" x14ac:dyDescent="0.25">
      <c r="A68" s="219" t="s">
        <v>290</v>
      </c>
      <c r="B68" s="220"/>
      <c r="C68" s="221"/>
      <c r="D68" s="143">
        <f>+D48+D57+D62+D65+D66</f>
        <v>0</v>
      </c>
      <c r="E68" s="131">
        <f t="shared" ref="E68:I68" si="8">+E48+E57+E62+E65+E66</f>
        <v>0</v>
      </c>
      <c r="F68" s="143">
        <f t="shared" si="8"/>
        <v>0</v>
      </c>
      <c r="G68" s="131">
        <f t="shared" si="8"/>
        <v>0</v>
      </c>
      <c r="H68" s="143">
        <f t="shared" si="8"/>
        <v>0</v>
      </c>
      <c r="I68" s="131">
        <f t="shared" si="8"/>
        <v>0</v>
      </c>
    </row>
    <row r="69" spans="1:9" ht="6.75" customHeight="1" x14ac:dyDescent="0.25">
      <c r="A69" s="53"/>
      <c r="B69" s="222"/>
      <c r="C69" s="223"/>
      <c r="D69" s="141"/>
      <c r="E69" s="129"/>
      <c r="F69" s="141"/>
      <c r="G69" s="129"/>
      <c r="H69" s="141"/>
      <c r="I69" s="129"/>
    </row>
    <row r="70" spans="1:9" x14ac:dyDescent="0.25">
      <c r="A70" s="219" t="s">
        <v>291</v>
      </c>
      <c r="B70" s="220"/>
      <c r="C70" s="221"/>
      <c r="D70" s="143">
        <f>+D71</f>
        <v>0</v>
      </c>
      <c r="E70" s="131">
        <f t="shared" ref="E70:H70" si="9">+E71</f>
        <v>0</v>
      </c>
      <c r="F70" s="143">
        <f t="shared" si="9"/>
        <v>0</v>
      </c>
      <c r="G70" s="131">
        <f t="shared" si="9"/>
        <v>0</v>
      </c>
      <c r="H70" s="143">
        <f t="shared" si="9"/>
        <v>0</v>
      </c>
      <c r="I70" s="131">
        <f>+I71</f>
        <v>0</v>
      </c>
    </row>
    <row r="71" spans="1:9" x14ac:dyDescent="0.25">
      <c r="A71" s="50"/>
      <c r="B71" s="224" t="s">
        <v>292</v>
      </c>
      <c r="C71" s="225"/>
      <c r="D71" s="141">
        <v>0</v>
      </c>
      <c r="E71" s="129">
        <v>0</v>
      </c>
      <c r="F71" s="141">
        <v>0</v>
      </c>
      <c r="G71" s="129">
        <v>0</v>
      </c>
      <c r="H71" s="141">
        <v>0</v>
      </c>
      <c r="I71" s="129">
        <f t="shared" si="5"/>
        <v>0</v>
      </c>
    </row>
    <row r="72" spans="1:9" ht="3.75" customHeight="1" x14ac:dyDescent="0.25">
      <c r="A72" s="53"/>
      <c r="B72" s="222"/>
      <c r="C72" s="223"/>
      <c r="D72" s="141"/>
      <c r="E72" s="129"/>
      <c r="F72" s="141"/>
      <c r="G72" s="129"/>
      <c r="H72" s="141"/>
      <c r="I72" s="129"/>
    </row>
    <row r="73" spans="1:9" x14ac:dyDescent="0.25">
      <c r="A73" s="219" t="s">
        <v>293</v>
      </c>
      <c r="B73" s="220"/>
      <c r="C73" s="221"/>
      <c r="D73" s="145">
        <f t="shared" ref="D73:I73" si="10">+D43+D68+D70</f>
        <v>17379753</v>
      </c>
      <c r="E73" s="137">
        <f t="shared" si="10"/>
        <v>817914</v>
      </c>
      <c r="F73" s="145">
        <f t="shared" si="10"/>
        <v>18197667</v>
      </c>
      <c r="G73" s="137">
        <f t="shared" si="10"/>
        <v>8842106</v>
      </c>
      <c r="H73" s="145">
        <f t="shared" si="10"/>
        <v>8842106</v>
      </c>
      <c r="I73" s="137">
        <f t="shared" si="10"/>
        <v>-8537647</v>
      </c>
    </row>
    <row r="74" spans="1:9" ht="4.5" customHeight="1" x14ac:dyDescent="0.25">
      <c r="A74" s="53"/>
      <c r="B74" s="222"/>
      <c r="C74" s="223"/>
      <c r="D74" s="141"/>
      <c r="E74" s="129"/>
      <c r="F74" s="141"/>
      <c r="G74" s="129"/>
      <c r="H74" s="141"/>
      <c r="I74" s="129"/>
    </row>
    <row r="75" spans="1:9" x14ac:dyDescent="0.25">
      <c r="A75" s="50"/>
      <c r="B75" s="226" t="s">
        <v>294</v>
      </c>
      <c r="C75" s="221"/>
      <c r="D75" s="141"/>
      <c r="E75" s="129"/>
      <c r="F75" s="141"/>
      <c r="G75" s="129"/>
      <c r="H75" s="141"/>
      <c r="I75" s="129"/>
    </row>
    <row r="76" spans="1:9" ht="21" customHeight="1" x14ac:dyDescent="0.25">
      <c r="A76" s="50"/>
      <c r="B76" s="227" t="s">
        <v>295</v>
      </c>
      <c r="C76" s="228"/>
      <c r="D76" s="141">
        <v>0</v>
      </c>
      <c r="E76" s="129">
        <v>0</v>
      </c>
      <c r="F76" s="141">
        <v>0</v>
      </c>
      <c r="G76" s="129">
        <v>0</v>
      </c>
      <c r="H76" s="141">
        <v>0</v>
      </c>
      <c r="I76" s="129">
        <v>0</v>
      </c>
    </row>
    <row r="77" spans="1:9" ht="21" customHeight="1" x14ac:dyDescent="0.25">
      <c r="A77" s="50"/>
      <c r="B77" s="227" t="s">
        <v>296</v>
      </c>
      <c r="C77" s="228"/>
      <c r="D77" s="141">
        <v>0</v>
      </c>
      <c r="E77" s="129">
        <v>0</v>
      </c>
      <c r="F77" s="141">
        <v>0</v>
      </c>
      <c r="G77" s="129">
        <v>0</v>
      </c>
      <c r="H77" s="141">
        <v>0</v>
      </c>
      <c r="I77" s="129">
        <v>0</v>
      </c>
    </row>
    <row r="78" spans="1:9" x14ac:dyDescent="0.25">
      <c r="A78" s="50"/>
      <c r="B78" s="226" t="s">
        <v>297</v>
      </c>
      <c r="C78" s="221"/>
      <c r="D78" s="143">
        <f>+D76+D77</f>
        <v>0</v>
      </c>
      <c r="E78" s="131">
        <f t="shared" ref="E78:I78" si="11">+E76+E77</f>
        <v>0</v>
      </c>
      <c r="F78" s="143">
        <f t="shared" si="11"/>
        <v>0</v>
      </c>
      <c r="G78" s="131">
        <f t="shared" si="11"/>
        <v>0</v>
      </c>
      <c r="H78" s="143">
        <f t="shared" si="11"/>
        <v>0</v>
      </c>
      <c r="I78" s="131">
        <f t="shared" si="11"/>
        <v>0</v>
      </c>
    </row>
    <row r="79" spans="1:9" ht="3.75" customHeight="1" thickBot="1" x14ac:dyDescent="0.3">
      <c r="A79" s="57"/>
      <c r="B79" s="217"/>
      <c r="C79" s="218"/>
      <c r="D79" s="146"/>
      <c r="E79" s="98"/>
      <c r="F79" s="146"/>
      <c r="G79" s="98"/>
      <c r="H79" s="146"/>
      <c r="I79" s="98"/>
    </row>
  </sheetData>
  <mergeCells count="62"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A9:C9"/>
    <mergeCell ref="B10:C10"/>
    <mergeCell ref="B11:C11"/>
    <mergeCell ref="B12:C12"/>
    <mergeCell ref="B13:C13"/>
    <mergeCell ref="E6:E7"/>
    <mergeCell ref="F6:F7"/>
    <mergeCell ref="G6:G7"/>
    <mergeCell ref="H6:H7"/>
    <mergeCell ref="A8:C8"/>
    <mergeCell ref="B16:C16"/>
    <mergeCell ref="A17:A18"/>
    <mergeCell ref="B15:C15"/>
    <mergeCell ref="B37:C37"/>
    <mergeCell ref="B39:C39"/>
    <mergeCell ref="A43:C43"/>
    <mergeCell ref="A44:C44"/>
    <mergeCell ref="B30:C30"/>
    <mergeCell ref="B36:C36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H17:H18"/>
    <mergeCell ref="I17:I18"/>
    <mergeCell ref="D43:D44"/>
    <mergeCell ref="E43:E44"/>
    <mergeCell ref="F43:F44"/>
    <mergeCell ref="G43:G44"/>
    <mergeCell ref="H43:H44"/>
    <mergeCell ref="I43:I44"/>
    <mergeCell ref="D17:D18"/>
    <mergeCell ref="E17:E18"/>
    <mergeCell ref="F17:F18"/>
    <mergeCell ref="G17:G18"/>
  </mergeCells>
  <pageMargins left="0.9055118110236221" right="0" top="0.35433070866141736" bottom="0.39370078740157483" header="0" footer="0.31496062992125984"/>
  <pageSetup scale="65" orientation="portrait" horizontalDpi="360" verticalDpi="360" r:id="rId1"/>
  <ignoredErrors>
    <ignoredError sqref="I57 I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workbookViewId="0">
      <selection activeCell="F36" sqref="F36"/>
    </sheetView>
  </sheetViews>
  <sheetFormatPr baseColWidth="10" defaultRowHeight="15" x14ac:dyDescent="0.25"/>
  <cols>
    <col min="1" max="1" width="2.5703125" customWidth="1"/>
    <col min="2" max="2" width="51.7109375" customWidth="1"/>
    <col min="3" max="3" width="15.42578125" customWidth="1"/>
    <col min="4" max="4" width="14.7109375" customWidth="1"/>
    <col min="5" max="5" width="14.28515625" customWidth="1"/>
    <col min="6" max="6" width="13.7109375" customWidth="1"/>
    <col min="7" max="7" width="15.140625" customWidth="1"/>
    <col min="8" max="8" width="14.42578125" customWidth="1"/>
  </cols>
  <sheetData>
    <row r="1" spans="1:8" x14ac:dyDescent="0.25">
      <c r="A1" s="160" t="s">
        <v>441</v>
      </c>
      <c r="B1" s="161"/>
      <c r="C1" s="161"/>
      <c r="D1" s="161"/>
      <c r="E1" s="161"/>
      <c r="F1" s="161"/>
      <c r="G1" s="161"/>
      <c r="H1" s="235"/>
    </row>
    <row r="2" spans="1:8" x14ac:dyDescent="0.25">
      <c r="A2" s="171" t="s">
        <v>298</v>
      </c>
      <c r="B2" s="197"/>
      <c r="C2" s="197"/>
      <c r="D2" s="197"/>
      <c r="E2" s="197"/>
      <c r="F2" s="197"/>
      <c r="G2" s="197"/>
      <c r="H2" s="236"/>
    </row>
    <row r="3" spans="1:8" x14ac:dyDescent="0.25">
      <c r="A3" s="171" t="s">
        <v>299</v>
      </c>
      <c r="B3" s="197"/>
      <c r="C3" s="197"/>
      <c r="D3" s="197"/>
      <c r="E3" s="197"/>
      <c r="F3" s="197"/>
      <c r="G3" s="197"/>
      <c r="H3" s="236"/>
    </row>
    <row r="4" spans="1:8" x14ac:dyDescent="0.25">
      <c r="A4" s="171" t="s">
        <v>448</v>
      </c>
      <c r="B4" s="197"/>
      <c r="C4" s="197"/>
      <c r="D4" s="197"/>
      <c r="E4" s="197"/>
      <c r="F4" s="197"/>
      <c r="G4" s="197"/>
      <c r="H4" s="236"/>
    </row>
    <row r="5" spans="1:8" ht="11.25" customHeight="1" thickBot="1" x14ac:dyDescent="0.3">
      <c r="A5" s="173" t="s">
        <v>1</v>
      </c>
      <c r="B5" s="198"/>
      <c r="C5" s="198"/>
      <c r="D5" s="198"/>
      <c r="E5" s="198"/>
      <c r="F5" s="198"/>
      <c r="G5" s="198"/>
      <c r="H5" s="237"/>
    </row>
    <row r="6" spans="1:8" ht="15.75" thickBot="1" x14ac:dyDescent="0.3">
      <c r="A6" s="160" t="s">
        <v>2</v>
      </c>
      <c r="B6" s="162"/>
      <c r="C6" s="185" t="s">
        <v>300</v>
      </c>
      <c r="D6" s="186"/>
      <c r="E6" s="186"/>
      <c r="F6" s="186"/>
      <c r="G6" s="187"/>
      <c r="H6" s="205" t="s">
        <v>301</v>
      </c>
    </row>
    <row r="7" spans="1:8" ht="18.75" thickBot="1" x14ac:dyDescent="0.3">
      <c r="A7" s="173"/>
      <c r="B7" s="174"/>
      <c r="C7" s="42" t="s">
        <v>186</v>
      </c>
      <c r="D7" s="15" t="s">
        <v>302</v>
      </c>
      <c r="E7" s="42" t="s">
        <v>303</v>
      </c>
      <c r="F7" s="42" t="s">
        <v>187</v>
      </c>
      <c r="G7" s="42" t="s">
        <v>189</v>
      </c>
      <c r="H7" s="206"/>
    </row>
    <row r="8" spans="1:8" x14ac:dyDescent="0.25">
      <c r="A8" s="238" t="s">
        <v>304</v>
      </c>
      <c r="B8" s="239"/>
      <c r="C8" s="137">
        <f>+C9+C17+C27+C37+C47+C57+C61+C70+C74</f>
        <v>17379753</v>
      </c>
      <c r="D8" s="137">
        <f t="shared" ref="D8:G8" si="0">+D9+D17+D27+D37+D47+D57+D61+D70+D74</f>
        <v>817914</v>
      </c>
      <c r="E8" s="137">
        <f t="shared" si="0"/>
        <v>18197667</v>
      </c>
      <c r="F8" s="137">
        <f t="shared" si="0"/>
        <v>7706614</v>
      </c>
      <c r="G8" s="137">
        <f t="shared" si="0"/>
        <v>7657885</v>
      </c>
      <c r="H8" s="130">
        <f t="shared" ref="H8:H36" si="1">+E8-F8</f>
        <v>10491053</v>
      </c>
    </row>
    <row r="9" spans="1:8" x14ac:dyDescent="0.25">
      <c r="A9" s="229" t="s">
        <v>305</v>
      </c>
      <c r="B9" s="240"/>
      <c r="C9" s="138">
        <f>+C10+C11+C12+C13+C14+C15+C16</f>
        <v>14052636</v>
      </c>
      <c r="D9" s="138">
        <f>+D10+D11+D12+D13+D14+D15+D16</f>
        <v>734083</v>
      </c>
      <c r="E9" s="138">
        <f t="shared" ref="E9:G9" si="2">+E10+E11+E12+E13+E14+E15+E16</f>
        <v>14786719</v>
      </c>
      <c r="F9" s="138">
        <f t="shared" si="2"/>
        <v>6246670</v>
      </c>
      <c r="G9" s="138">
        <f t="shared" si="2"/>
        <v>6234138</v>
      </c>
      <c r="H9" s="126">
        <f t="shared" si="1"/>
        <v>8540049</v>
      </c>
    </row>
    <row r="10" spans="1:8" x14ac:dyDescent="0.25">
      <c r="A10" s="50"/>
      <c r="B10" s="51" t="s">
        <v>306</v>
      </c>
      <c r="C10" s="138">
        <v>8358624</v>
      </c>
      <c r="D10" s="153">
        <v>0</v>
      </c>
      <c r="E10" s="138">
        <v>8358624</v>
      </c>
      <c r="F10" s="128">
        <v>4102003</v>
      </c>
      <c r="G10" s="128">
        <v>4102003</v>
      </c>
      <c r="H10" s="126">
        <f t="shared" si="1"/>
        <v>4256621</v>
      </c>
    </row>
    <row r="11" spans="1:8" x14ac:dyDescent="0.25">
      <c r="A11" s="50"/>
      <c r="B11" s="51" t="s">
        <v>307</v>
      </c>
      <c r="C11" s="129">
        <v>200000</v>
      </c>
      <c r="D11" s="126">
        <v>0</v>
      </c>
      <c r="E11" s="129">
        <v>200000</v>
      </c>
      <c r="F11" s="126">
        <v>0</v>
      </c>
      <c r="G11" s="126">
        <v>0</v>
      </c>
      <c r="H11" s="126">
        <f t="shared" si="1"/>
        <v>200000</v>
      </c>
    </row>
    <row r="12" spans="1:8" x14ac:dyDescent="0.25">
      <c r="A12" s="50"/>
      <c r="B12" s="51" t="s">
        <v>308</v>
      </c>
      <c r="C12" s="138">
        <v>3435932</v>
      </c>
      <c r="D12" s="128">
        <v>0</v>
      </c>
      <c r="E12" s="138">
        <v>3435932</v>
      </c>
      <c r="F12" s="128">
        <v>607521</v>
      </c>
      <c r="G12" s="128">
        <v>607521</v>
      </c>
      <c r="H12" s="126">
        <f t="shared" si="1"/>
        <v>2828411</v>
      </c>
    </row>
    <row r="13" spans="1:8" x14ac:dyDescent="0.25">
      <c r="A13" s="50"/>
      <c r="B13" s="51" t="s">
        <v>309</v>
      </c>
      <c r="C13" s="129">
        <v>0</v>
      </c>
      <c r="D13" s="126">
        <v>0</v>
      </c>
      <c r="E13" s="129">
        <v>0</v>
      </c>
      <c r="F13" s="126">
        <v>0</v>
      </c>
      <c r="G13" s="126">
        <v>0</v>
      </c>
      <c r="H13" s="126">
        <f t="shared" si="1"/>
        <v>0</v>
      </c>
    </row>
    <row r="14" spans="1:8" x14ac:dyDescent="0.25">
      <c r="A14" s="50"/>
      <c r="B14" s="51" t="s">
        <v>310</v>
      </c>
      <c r="C14" s="138">
        <v>2058080</v>
      </c>
      <c r="D14" s="128">
        <v>734083</v>
      </c>
      <c r="E14" s="138">
        <v>2792163</v>
      </c>
      <c r="F14" s="128">
        <v>1537146</v>
      </c>
      <c r="G14" s="128">
        <v>1524614</v>
      </c>
      <c r="H14" s="126">
        <f t="shared" si="1"/>
        <v>1255017</v>
      </c>
    </row>
    <row r="15" spans="1:8" x14ac:dyDescent="0.25">
      <c r="A15" s="50"/>
      <c r="B15" s="51" t="s">
        <v>311</v>
      </c>
      <c r="C15" s="129">
        <v>0</v>
      </c>
      <c r="D15" s="126"/>
      <c r="E15" s="129">
        <v>0</v>
      </c>
      <c r="F15" s="126"/>
      <c r="G15" s="126"/>
      <c r="H15" s="126">
        <f t="shared" si="1"/>
        <v>0</v>
      </c>
    </row>
    <row r="16" spans="1:8" x14ac:dyDescent="0.25">
      <c r="A16" s="50"/>
      <c r="B16" s="51" t="s">
        <v>312</v>
      </c>
      <c r="C16" s="129">
        <v>0</v>
      </c>
      <c r="D16" s="126">
        <v>0</v>
      </c>
      <c r="E16" s="129">
        <v>0</v>
      </c>
      <c r="F16" s="126">
        <v>0</v>
      </c>
      <c r="G16" s="126">
        <v>0</v>
      </c>
      <c r="H16" s="126">
        <f t="shared" si="1"/>
        <v>0</v>
      </c>
    </row>
    <row r="17" spans="1:8" x14ac:dyDescent="0.25">
      <c r="A17" s="229" t="s">
        <v>313</v>
      </c>
      <c r="B17" s="240"/>
      <c r="C17" s="137">
        <f>+C18+C19+C20+C21+C22+C23+C24+C25+C26</f>
        <v>950900</v>
      </c>
      <c r="D17" s="149">
        <f t="shared" ref="D17:H17" si="3">+D18+D19+D20+D21+D22+D23+D24+D25+D26</f>
        <v>0</v>
      </c>
      <c r="E17" s="137">
        <f t="shared" si="3"/>
        <v>950900</v>
      </c>
      <c r="F17" s="137">
        <f t="shared" si="3"/>
        <v>417977</v>
      </c>
      <c r="G17" s="137">
        <f t="shared" si="3"/>
        <v>416074</v>
      </c>
      <c r="H17" s="131">
        <f t="shared" si="3"/>
        <v>532923</v>
      </c>
    </row>
    <row r="18" spans="1:8" x14ac:dyDescent="0.25">
      <c r="A18" s="50"/>
      <c r="B18" s="51" t="s">
        <v>314</v>
      </c>
      <c r="C18" s="138">
        <v>318000</v>
      </c>
      <c r="D18" s="128">
        <v>0</v>
      </c>
      <c r="E18" s="138">
        <v>318000</v>
      </c>
      <c r="F18" s="128">
        <v>111790</v>
      </c>
      <c r="G18" s="128">
        <v>111790</v>
      </c>
      <c r="H18" s="126">
        <f t="shared" si="1"/>
        <v>206210</v>
      </c>
    </row>
    <row r="19" spans="1:8" x14ac:dyDescent="0.25">
      <c r="A19" s="50"/>
      <c r="B19" s="51" t="s">
        <v>315</v>
      </c>
      <c r="C19" s="138">
        <v>186000</v>
      </c>
      <c r="D19" s="153">
        <v>0</v>
      </c>
      <c r="E19" s="138">
        <v>186000</v>
      </c>
      <c r="F19" s="128">
        <v>49435</v>
      </c>
      <c r="G19" s="128">
        <v>47532</v>
      </c>
      <c r="H19" s="126">
        <f t="shared" si="1"/>
        <v>136565</v>
      </c>
    </row>
    <row r="20" spans="1:8" x14ac:dyDescent="0.25">
      <c r="A20" s="50"/>
      <c r="B20" s="51" t="s">
        <v>316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6">
        <f t="shared" si="1"/>
        <v>0</v>
      </c>
    </row>
    <row r="21" spans="1:8" x14ac:dyDescent="0.25">
      <c r="A21" s="50"/>
      <c r="B21" s="51" t="s">
        <v>317</v>
      </c>
      <c r="C21" s="138">
        <v>37200</v>
      </c>
      <c r="D21" s="153">
        <v>0</v>
      </c>
      <c r="E21" s="138">
        <v>37200</v>
      </c>
      <c r="F21" s="128">
        <v>2621</v>
      </c>
      <c r="G21" s="128">
        <v>2621</v>
      </c>
      <c r="H21" s="126">
        <f t="shared" si="1"/>
        <v>34579</v>
      </c>
    </row>
    <row r="22" spans="1:8" x14ac:dyDescent="0.25">
      <c r="A22" s="50"/>
      <c r="B22" s="51" t="s">
        <v>318</v>
      </c>
      <c r="C22" s="138">
        <v>2000</v>
      </c>
      <c r="D22" s="153">
        <v>0</v>
      </c>
      <c r="E22" s="138">
        <v>2000</v>
      </c>
      <c r="F22" s="126">
        <v>4200</v>
      </c>
      <c r="G22" s="126">
        <v>4200</v>
      </c>
      <c r="H22" s="126">
        <f t="shared" si="1"/>
        <v>-2200</v>
      </c>
    </row>
    <row r="23" spans="1:8" x14ac:dyDescent="0.25">
      <c r="A23" s="50"/>
      <c r="B23" s="51" t="s">
        <v>319</v>
      </c>
      <c r="C23" s="138">
        <v>324000</v>
      </c>
      <c r="D23" s="126">
        <v>0</v>
      </c>
      <c r="E23" s="138">
        <v>324000</v>
      </c>
      <c r="F23" s="128">
        <v>203373</v>
      </c>
      <c r="G23" s="128">
        <v>203373</v>
      </c>
      <c r="H23" s="126">
        <f t="shared" si="1"/>
        <v>120627</v>
      </c>
    </row>
    <row r="24" spans="1:8" x14ac:dyDescent="0.25">
      <c r="A24" s="50"/>
      <c r="B24" s="51" t="s">
        <v>320</v>
      </c>
      <c r="C24" s="138">
        <v>44000</v>
      </c>
      <c r="D24" s="126">
        <v>0</v>
      </c>
      <c r="E24" s="138">
        <v>44000</v>
      </c>
      <c r="F24" s="128">
        <v>8309</v>
      </c>
      <c r="G24" s="128">
        <v>8309</v>
      </c>
      <c r="H24" s="126">
        <v>35691</v>
      </c>
    </row>
    <row r="25" spans="1:8" x14ac:dyDescent="0.25">
      <c r="A25" s="50"/>
      <c r="B25" s="51" t="s">
        <v>321</v>
      </c>
      <c r="C25" s="129">
        <v>0</v>
      </c>
      <c r="D25" s="126">
        <v>0</v>
      </c>
      <c r="E25" s="129">
        <v>0</v>
      </c>
      <c r="F25" s="126">
        <v>0</v>
      </c>
      <c r="G25" s="126">
        <v>0</v>
      </c>
      <c r="H25" s="126">
        <f t="shared" si="1"/>
        <v>0</v>
      </c>
    </row>
    <row r="26" spans="1:8" x14ac:dyDescent="0.25">
      <c r="A26" s="50"/>
      <c r="B26" s="51" t="s">
        <v>322</v>
      </c>
      <c r="C26" s="138">
        <v>39700</v>
      </c>
      <c r="D26" s="153">
        <v>0</v>
      </c>
      <c r="E26" s="138">
        <v>39700</v>
      </c>
      <c r="F26" s="128">
        <v>38249</v>
      </c>
      <c r="G26" s="128">
        <v>38249</v>
      </c>
      <c r="H26" s="126">
        <f t="shared" si="1"/>
        <v>1451</v>
      </c>
    </row>
    <row r="27" spans="1:8" x14ac:dyDescent="0.25">
      <c r="A27" s="229" t="s">
        <v>323</v>
      </c>
      <c r="B27" s="240"/>
      <c r="C27" s="137">
        <f>+C28+C29+C30+C31+C32+C33+C34+C35+C36</f>
        <v>2114117</v>
      </c>
      <c r="D27" s="137">
        <f t="shared" ref="D27:H27" si="4">+D28+D29+D30+D31+D32+D33+D34+D35+D36</f>
        <v>83831</v>
      </c>
      <c r="E27" s="137">
        <f t="shared" si="4"/>
        <v>2197948</v>
      </c>
      <c r="F27" s="137">
        <f t="shared" si="4"/>
        <v>1012968</v>
      </c>
      <c r="G27" s="137">
        <f t="shared" si="4"/>
        <v>978674</v>
      </c>
      <c r="H27" s="131">
        <f t="shared" si="4"/>
        <v>1184980</v>
      </c>
    </row>
    <row r="28" spans="1:8" x14ac:dyDescent="0.25">
      <c r="A28" s="50"/>
      <c r="B28" s="51" t="s">
        <v>324</v>
      </c>
      <c r="C28" s="138">
        <v>453760</v>
      </c>
      <c r="D28" s="153">
        <v>0</v>
      </c>
      <c r="E28" s="138">
        <v>453760</v>
      </c>
      <c r="F28" s="128">
        <v>206352</v>
      </c>
      <c r="G28" s="128">
        <v>206352</v>
      </c>
      <c r="H28" s="126">
        <f t="shared" si="1"/>
        <v>247408</v>
      </c>
    </row>
    <row r="29" spans="1:8" x14ac:dyDescent="0.25">
      <c r="A29" s="50"/>
      <c r="B29" s="51" t="s">
        <v>325</v>
      </c>
      <c r="C29" s="138">
        <v>444000</v>
      </c>
      <c r="D29" s="153">
        <v>0</v>
      </c>
      <c r="E29" s="138">
        <v>444000</v>
      </c>
      <c r="F29" s="128">
        <v>228504</v>
      </c>
      <c r="G29" s="128">
        <v>228504</v>
      </c>
      <c r="H29" s="126">
        <f t="shared" si="1"/>
        <v>215496</v>
      </c>
    </row>
    <row r="30" spans="1:8" x14ac:dyDescent="0.25">
      <c r="A30" s="50"/>
      <c r="B30" s="51" t="s">
        <v>326</v>
      </c>
      <c r="C30" s="138">
        <v>40000</v>
      </c>
      <c r="D30" s="153">
        <v>0</v>
      </c>
      <c r="E30" s="138">
        <v>40000</v>
      </c>
      <c r="F30" s="128">
        <v>0</v>
      </c>
      <c r="G30" s="128">
        <v>0</v>
      </c>
      <c r="H30" s="126">
        <f t="shared" si="1"/>
        <v>40000</v>
      </c>
    </row>
    <row r="31" spans="1:8" x14ac:dyDescent="0.25">
      <c r="A31" s="50"/>
      <c r="B31" s="51" t="s">
        <v>327</v>
      </c>
      <c r="C31" s="138">
        <v>104575</v>
      </c>
      <c r="D31" s="153">
        <v>0</v>
      </c>
      <c r="E31" s="138">
        <v>104575</v>
      </c>
      <c r="F31" s="128">
        <v>49303</v>
      </c>
      <c r="G31" s="128">
        <v>49303</v>
      </c>
      <c r="H31" s="126">
        <f t="shared" si="1"/>
        <v>55272</v>
      </c>
    </row>
    <row r="32" spans="1:8" x14ac:dyDescent="0.25">
      <c r="A32" s="50"/>
      <c r="B32" s="51" t="s">
        <v>328</v>
      </c>
      <c r="C32" s="138">
        <v>128100</v>
      </c>
      <c r="D32" s="153">
        <v>0</v>
      </c>
      <c r="E32" s="138">
        <v>128100</v>
      </c>
      <c r="F32" s="128">
        <v>82680</v>
      </c>
      <c r="G32" s="128">
        <v>82680</v>
      </c>
      <c r="H32" s="126">
        <f t="shared" si="1"/>
        <v>45420</v>
      </c>
    </row>
    <row r="33" spans="1:8" x14ac:dyDescent="0.25">
      <c r="A33" s="50"/>
      <c r="B33" s="51" t="s">
        <v>329</v>
      </c>
      <c r="C33" s="138">
        <v>210000</v>
      </c>
      <c r="D33" s="153">
        <v>0</v>
      </c>
      <c r="E33" s="138">
        <v>210000</v>
      </c>
      <c r="F33" s="128">
        <v>61778</v>
      </c>
      <c r="G33" s="128">
        <v>52778</v>
      </c>
      <c r="H33" s="126">
        <f t="shared" si="1"/>
        <v>148222</v>
      </c>
    </row>
    <row r="34" spans="1:8" x14ac:dyDescent="0.25">
      <c r="A34" s="50"/>
      <c r="B34" s="51" t="s">
        <v>330</v>
      </c>
      <c r="C34" s="138">
        <v>192000</v>
      </c>
      <c r="D34" s="153">
        <v>0</v>
      </c>
      <c r="E34" s="138">
        <v>192000</v>
      </c>
      <c r="F34" s="128">
        <v>56752</v>
      </c>
      <c r="G34" s="128">
        <v>56752</v>
      </c>
      <c r="H34" s="126">
        <f t="shared" si="1"/>
        <v>135248</v>
      </c>
    </row>
    <row r="35" spans="1:8" x14ac:dyDescent="0.25">
      <c r="A35" s="50"/>
      <c r="B35" s="51" t="s">
        <v>331</v>
      </c>
      <c r="C35" s="138">
        <v>79388</v>
      </c>
      <c r="D35" s="128">
        <v>83831</v>
      </c>
      <c r="E35" s="138">
        <v>163219</v>
      </c>
      <c r="F35" s="128">
        <v>163813</v>
      </c>
      <c r="G35" s="128">
        <v>163813</v>
      </c>
      <c r="H35" s="126">
        <f t="shared" si="1"/>
        <v>-594</v>
      </c>
    </row>
    <row r="36" spans="1:8" x14ac:dyDescent="0.25">
      <c r="A36" s="50"/>
      <c r="B36" s="51" t="s">
        <v>332</v>
      </c>
      <c r="C36" s="138">
        <v>462294</v>
      </c>
      <c r="D36" s="128">
        <v>0</v>
      </c>
      <c r="E36" s="138">
        <v>462294</v>
      </c>
      <c r="F36" s="128">
        <v>163786</v>
      </c>
      <c r="G36" s="128">
        <v>138492</v>
      </c>
      <c r="H36" s="126">
        <f t="shared" si="1"/>
        <v>298508</v>
      </c>
    </row>
    <row r="37" spans="1:8" ht="22.5" customHeight="1" x14ac:dyDescent="0.25">
      <c r="A37" s="241" t="s">
        <v>333</v>
      </c>
      <c r="B37" s="242"/>
      <c r="C37" s="131">
        <f>+C38+C39+C40+C41+C42+C43+C44+C45+C46</f>
        <v>0</v>
      </c>
      <c r="D37" s="131">
        <f t="shared" ref="D37:H37" si="5">+D38+D39+D40+D41+D42+D43+D44+D45+D46</f>
        <v>0</v>
      </c>
      <c r="E37" s="131">
        <f t="shared" si="5"/>
        <v>0</v>
      </c>
      <c r="F37" s="131">
        <f t="shared" si="5"/>
        <v>0</v>
      </c>
      <c r="G37" s="131">
        <f t="shared" si="5"/>
        <v>0</v>
      </c>
      <c r="H37" s="131">
        <f t="shared" si="5"/>
        <v>0</v>
      </c>
    </row>
    <row r="38" spans="1:8" x14ac:dyDescent="0.25">
      <c r="A38" s="50"/>
      <c r="B38" s="51" t="s">
        <v>334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6">
        <f t="shared" ref="H38:H81" si="6">+E38-F38</f>
        <v>0</v>
      </c>
    </row>
    <row r="39" spans="1:8" x14ac:dyDescent="0.25">
      <c r="A39" s="50"/>
      <c r="B39" s="51" t="s">
        <v>335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6">
        <f t="shared" si="6"/>
        <v>0</v>
      </c>
    </row>
    <row r="40" spans="1:8" x14ac:dyDescent="0.25">
      <c r="A40" s="50"/>
      <c r="B40" s="51" t="s">
        <v>336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6">
        <f t="shared" si="6"/>
        <v>0</v>
      </c>
    </row>
    <row r="41" spans="1:8" x14ac:dyDescent="0.25">
      <c r="A41" s="50"/>
      <c r="B41" s="51" t="s">
        <v>337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126">
        <f t="shared" si="6"/>
        <v>0</v>
      </c>
    </row>
    <row r="42" spans="1:8" x14ac:dyDescent="0.25">
      <c r="A42" s="50"/>
      <c r="B42" s="51" t="s">
        <v>338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126">
        <f t="shared" si="6"/>
        <v>0</v>
      </c>
    </row>
    <row r="43" spans="1:8" x14ac:dyDescent="0.25">
      <c r="A43" s="50"/>
      <c r="B43" s="51" t="s">
        <v>339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6">
        <f t="shared" si="6"/>
        <v>0</v>
      </c>
    </row>
    <row r="44" spans="1:8" x14ac:dyDescent="0.25">
      <c r="A44" s="50"/>
      <c r="B44" s="51" t="s">
        <v>340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6">
        <f t="shared" si="6"/>
        <v>0</v>
      </c>
    </row>
    <row r="45" spans="1:8" x14ac:dyDescent="0.25">
      <c r="A45" s="50"/>
      <c r="B45" s="51" t="s">
        <v>341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6">
        <f t="shared" si="6"/>
        <v>0</v>
      </c>
    </row>
    <row r="46" spans="1:8" x14ac:dyDescent="0.25">
      <c r="A46" s="50"/>
      <c r="B46" s="51" t="s">
        <v>342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6">
        <f t="shared" si="6"/>
        <v>0</v>
      </c>
    </row>
    <row r="47" spans="1:8" x14ac:dyDescent="0.25">
      <c r="A47" s="229" t="s">
        <v>343</v>
      </c>
      <c r="B47" s="240"/>
      <c r="C47" s="138">
        <f>+C48+C49+C50+C51+C52+C53+C54+C55+C56</f>
        <v>262100</v>
      </c>
      <c r="D47" s="129">
        <f t="shared" ref="D47:H47" si="7">+D48+D49+D50+D51+D52+D53+D54+D55+D56</f>
        <v>0</v>
      </c>
      <c r="E47" s="138">
        <f t="shared" si="7"/>
        <v>262100</v>
      </c>
      <c r="F47" s="138">
        <f t="shared" si="7"/>
        <v>28999</v>
      </c>
      <c r="G47" s="138">
        <f t="shared" si="7"/>
        <v>28999</v>
      </c>
      <c r="H47" s="138">
        <f t="shared" si="7"/>
        <v>233101</v>
      </c>
    </row>
    <row r="48" spans="1:8" x14ac:dyDescent="0.25">
      <c r="A48" s="50"/>
      <c r="B48" s="51" t="s">
        <v>344</v>
      </c>
      <c r="C48" s="138">
        <v>62100</v>
      </c>
      <c r="D48" s="153">
        <v>0</v>
      </c>
      <c r="E48" s="138">
        <v>62100</v>
      </c>
      <c r="F48" s="128">
        <v>28999</v>
      </c>
      <c r="G48" s="128">
        <v>28999</v>
      </c>
      <c r="H48" s="128">
        <f t="shared" si="6"/>
        <v>33101</v>
      </c>
    </row>
    <row r="49" spans="1:8" x14ac:dyDescent="0.25">
      <c r="A49" s="50"/>
      <c r="B49" s="51" t="s">
        <v>345</v>
      </c>
      <c r="C49" s="129">
        <v>0</v>
      </c>
      <c r="D49" s="129">
        <v>0</v>
      </c>
      <c r="E49" s="129">
        <v>0</v>
      </c>
      <c r="F49" s="129">
        <v>0</v>
      </c>
      <c r="G49" s="129">
        <v>0</v>
      </c>
      <c r="H49" s="126">
        <f t="shared" si="6"/>
        <v>0</v>
      </c>
    </row>
    <row r="50" spans="1:8" x14ac:dyDescent="0.25">
      <c r="A50" s="50"/>
      <c r="B50" s="51" t="s">
        <v>346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6">
        <f t="shared" si="6"/>
        <v>0</v>
      </c>
    </row>
    <row r="51" spans="1:8" x14ac:dyDescent="0.25">
      <c r="A51" s="50"/>
      <c r="B51" s="51" t="s">
        <v>347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6">
        <f t="shared" si="6"/>
        <v>0</v>
      </c>
    </row>
    <row r="52" spans="1:8" x14ac:dyDescent="0.25">
      <c r="A52" s="50"/>
      <c r="B52" s="51" t="s">
        <v>348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6">
        <f t="shared" si="6"/>
        <v>0</v>
      </c>
    </row>
    <row r="53" spans="1:8" x14ac:dyDescent="0.25">
      <c r="A53" s="50"/>
      <c r="B53" s="51" t="s">
        <v>349</v>
      </c>
      <c r="C53" s="129">
        <v>0</v>
      </c>
      <c r="D53" s="129">
        <v>0</v>
      </c>
      <c r="E53" s="129">
        <v>0</v>
      </c>
      <c r="F53" s="129">
        <v>0</v>
      </c>
      <c r="G53" s="129">
        <v>0</v>
      </c>
      <c r="H53" s="126">
        <f t="shared" si="6"/>
        <v>0</v>
      </c>
    </row>
    <row r="54" spans="1:8" x14ac:dyDescent="0.25">
      <c r="A54" s="50"/>
      <c r="B54" s="51" t="s">
        <v>350</v>
      </c>
      <c r="C54" s="129">
        <v>0</v>
      </c>
      <c r="D54" s="129">
        <v>0</v>
      </c>
      <c r="E54" s="129">
        <v>0</v>
      </c>
      <c r="F54" s="129">
        <v>0</v>
      </c>
      <c r="G54" s="129">
        <v>0</v>
      </c>
      <c r="H54" s="126">
        <f t="shared" si="6"/>
        <v>0</v>
      </c>
    </row>
    <row r="55" spans="1:8" x14ac:dyDescent="0.25">
      <c r="A55" s="50"/>
      <c r="B55" s="51" t="s">
        <v>351</v>
      </c>
      <c r="C55" s="129">
        <v>0</v>
      </c>
      <c r="D55" s="129">
        <v>0</v>
      </c>
      <c r="E55" s="129">
        <v>0</v>
      </c>
      <c r="F55" s="129">
        <v>0</v>
      </c>
      <c r="G55" s="129">
        <v>0</v>
      </c>
      <c r="H55" s="126">
        <f t="shared" si="6"/>
        <v>0</v>
      </c>
    </row>
    <row r="56" spans="1:8" x14ac:dyDescent="0.25">
      <c r="A56" s="50"/>
      <c r="B56" s="51" t="s">
        <v>352</v>
      </c>
      <c r="C56" s="129">
        <v>200000</v>
      </c>
      <c r="D56" s="129">
        <v>0</v>
      </c>
      <c r="E56" s="129">
        <v>200000</v>
      </c>
      <c r="F56" s="129">
        <v>0</v>
      </c>
      <c r="G56" s="129">
        <v>0</v>
      </c>
      <c r="H56" s="126">
        <f t="shared" si="6"/>
        <v>200000</v>
      </c>
    </row>
    <row r="57" spans="1:8" x14ac:dyDescent="0.25">
      <c r="A57" s="229" t="s">
        <v>353</v>
      </c>
      <c r="B57" s="240"/>
      <c r="C57" s="131">
        <f>+C58+C59+C60</f>
        <v>0</v>
      </c>
      <c r="D57" s="131">
        <f t="shared" ref="D57:H57" si="8">+D58+D59+D60</f>
        <v>0</v>
      </c>
      <c r="E57" s="131">
        <f t="shared" si="8"/>
        <v>0</v>
      </c>
      <c r="F57" s="131">
        <f t="shared" si="8"/>
        <v>0</v>
      </c>
      <c r="G57" s="131">
        <f t="shared" si="8"/>
        <v>0</v>
      </c>
      <c r="H57" s="131">
        <f t="shared" si="8"/>
        <v>0</v>
      </c>
    </row>
    <row r="58" spans="1:8" x14ac:dyDescent="0.25">
      <c r="A58" s="50"/>
      <c r="B58" s="51" t="s">
        <v>354</v>
      </c>
      <c r="C58" s="129">
        <v>0</v>
      </c>
      <c r="D58" s="129">
        <v>0</v>
      </c>
      <c r="E58" s="129">
        <v>0</v>
      </c>
      <c r="F58" s="129">
        <v>0</v>
      </c>
      <c r="G58" s="129">
        <v>0</v>
      </c>
      <c r="H58" s="126">
        <f t="shared" si="6"/>
        <v>0</v>
      </c>
    </row>
    <row r="59" spans="1:8" x14ac:dyDescent="0.25">
      <c r="A59" s="50"/>
      <c r="B59" s="51" t="s">
        <v>355</v>
      </c>
      <c r="C59" s="129">
        <v>0</v>
      </c>
      <c r="D59" s="129">
        <v>0</v>
      </c>
      <c r="E59" s="129">
        <v>0</v>
      </c>
      <c r="F59" s="129">
        <v>0</v>
      </c>
      <c r="G59" s="129">
        <v>0</v>
      </c>
      <c r="H59" s="126">
        <f t="shared" si="6"/>
        <v>0</v>
      </c>
    </row>
    <row r="60" spans="1:8" x14ac:dyDescent="0.25">
      <c r="A60" s="50"/>
      <c r="B60" s="51" t="s">
        <v>356</v>
      </c>
      <c r="C60" s="129">
        <v>0</v>
      </c>
      <c r="D60" s="129">
        <v>0</v>
      </c>
      <c r="E60" s="129">
        <v>0</v>
      </c>
      <c r="F60" s="129">
        <v>0</v>
      </c>
      <c r="G60" s="129">
        <v>0</v>
      </c>
      <c r="H60" s="126">
        <f t="shared" si="6"/>
        <v>0</v>
      </c>
    </row>
    <row r="61" spans="1:8" x14ac:dyDescent="0.25">
      <c r="A61" s="229" t="s">
        <v>357</v>
      </c>
      <c r="B61" s="240"/>
      <c r="C61" s="131">
        <f>+C62+C63+C64+C65+C66+C68+C66+C69</f>
        <v>0</v>
      </c>
      <c r="D61" s="131">
        <f t="shared" ref="D61:H61" si="9">+D62+D63+D64+D65+D66+D68+D66+D69</f>
        <v>0</v>
      </c>
      <c r="E61" s="131">
        <f t="shared" si="9"/>
        <v>0</v>
      </c>
      <c r="F61" s="131">
        <f t="shared" si="9"/>
        <v>0</v>
      </c>
      <c r="G61" s="131">
        <f t="shared" si="9"/>
        <v>0</v>
      </c>
      <c r="H61" s="131">
        <f t="shared" si="9"/>
        <v>0</v>
      </c>
    </row>
    <row r="62" spans="1:8" x14ac:dyDescent="0.25">
      <c r="A62" s="50"/>
      <c r="B62" s="51" t="s">
        <v>358</v>
      </c>
      <c r="C62" s="129">
        <v>0</v>
      </c>
      <c r="D62" s="129">
        <v>0</v>
      </c>
      <c r="E62" s="129">
        <v>0</v>
      </c>
      <c r="F62" s="129">
        <v>0</v>
      </c>
      <c r="G62" s="129">
        <v>0</v>
      </c>
      <c r="H62" s="126">
        <f t="shared" si="6"/>
        <v>0</v>
      </c>
    </row>
    <row r="63" spans="1:8" x14ac:dyDescent="0.25">
      <c r="A63" s="50"/>
      <c r="B63" s="51" t="s">
        <v>359</v>
      </c>
      <c r="C63" s="129">
        <v>0</v>
      </c>
      <c r="D63" s="129">
        <v>0</v>
      </c>
      <c r="E63" s="129">
        <v>0</v>
      </c>
      <c r="F63" s="129">
        <v>0</v>
      </c>
      <c r="G63" s="129">
        <v>0</v>
      </c>
      <c r="H63" s="126">
        <f t="shared" si="6"/>
        <v>0</v>
      </c>
    </row>
    <row r="64" spans="1:8" x14ac:dyDescent="0.25">
      <c r="A64" s="50"/>
      <c r="B64" s="51" t="s">
        <v>360</v>
      </c>
      <c r="C64" s="129">
        <v>0</v>
      </c>
      <c r="D64" s="129">
        <v>0</v>
      </c>
      <c r="E64" s="129">
        <v>0</v>
      </c>
      <c r="F64" s="129">
        <v>0</v>
      </c>
      <c r="G64" s="129">
        <v>0</v>
      </c>
      <c r="H64" s="126">
        <f t="shared" si="6"/>
        <v>0</v>
      </c>
    </row>
    <row r="65" spans="1:8" x14ac:dyDescent="0.25">
      <c r="A65" s="50"/>
      <c r="B65" s="51" t="s">
        <v>361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6">
        <f t="shared" si="6"/>
        <v>0</v>
      </c>
    </row>
    <row r="66" spans="1:8" x14ac:dyDescent="0.25">
      <c r="A66" s="50"/>
      <c r="B66" s="83" t="s">
        <v>362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6">
        <f t="shared" si="6"/>
        <v>0</v>
      </c>
    </row>
    <row r="67" spans="1:8" x14ac:dyDescent="0.25">
      <c r="A67" s="50"/>
      <c r="B67" s="83" t="s">
        <v>363</v>
      </c>
      <c r="C67" s="129">
        <v>0</v>
      </c>
      <c r="D67" s="129">
        <v>0</v>
      </c>
      <c r="E67" s="129">
        <v>0</v>
      </c>
      <c r="F67" s="129">
        <v>0</v>
      </c>
      <c r="G67" s="129">
        <v>0</v>
      </c>
      <c r="H67" s="126">
        <f t="shared" si="6"/>
        <v>0</v>
      </c>
    </row>
    <row r="68" spans="1:8" x14ac:dyDescent="0.25">
      <c r="A68" s="50"/>
      <c r="B68" s="51" t="s">
        <v>364</v>
      </c>
      <c r="C68" s="129">
        <v>0</v>
      </c>
      <c r="D68" s="129">
        <v>0</v>
      </c>
      <c r="E68" s="129">
        <v>0</v>
      </c>
      <c r="F68" s="129">
        <v>0</v>
      </c>
      <c r="G68" s="129">
        <v>0</v>
      </c>
      <c r="H68" s="126">
        <f t="shared" si="6"/>
        <v>0</v>
      </c>
    </row>
    <row r="69" spans="1:8" x14ac:dyDescent="0.25">
      <c r="A69" s="50"/>
      <c r="B69" s="51" t="s">
        <v>365</v>
      </c>
      <c r="C69" s="129">
        <v>0</v>
      </c>
      <c r="D69" s="129">
        <v>0</v>
      </c>
      <c r="E69" s="129">
        <v>0</v>
      </c>
      <c r="F69" s="129">
        <v>0</v>
      </c>
      <c r="G69" s="129">
        <v>0</v>
      </c>
      <c r="H69" s="126">
        <f t="shared" si="6"/>
        <v>0</v>
      </c>
    </row>
    <row r="70" spans="1:8" x14ac:dyDescent="0.25">
      <c r="A70" s="229" t="s">
        <v>366</v>
      </c>
      <c r="B70" s="240"/>
      <c r="C70" s="131">
        <f>+C71+C72+C73</f>
        <v>0</v>
      </c>
      <c r="D70" s="131">
        <f t="shared" ref="D70:H70" si="10">+D71+D72+D73</f>
        <v>0</v>
      </c>
      <c r="E70" s="131">
        <f t="shared" si="10"/>
        <v>0</v>
      </c>
      <c r="F70" s="131">
        <f t="shared" si="10"/>
        <v>0</v>
      </c>
      <c r="G70" s="131">
        <f t="shared" si="10"/>
        <v>0</v>
      </c>
      <c r="H70" s="131">
        <f t="shared" si="10"/>
        <v>0</v>
      </c>
    </row>
    <row r="71" spans="1:8" x14ac:dyDescent="0.25">
      <c r="A71" s="50"/>
      <c r="B71" s="51" t="s">
        <v>367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6">
        <f t="shared" si="6"/>
        <v>0</v>
      </c>
    </row>
    <row r="72" spans="1:8" x14ac:dyDescent="0.25">
      <c r="A72" s="50"/>
      <c r="B72" s="51" t="s">
        <v>368</v>
      </c>
      <c r="C72" s="129">
        <v>0</v>
      </c>
      <c r="D72" s="129">
        <v>0</v>
      </c>
      <c r="E72" s="129">
        <v>0</v>
      </c>
      <c r="F72" s="129">
        <v>0</v>
      </c>
      <c r="G72" s="129">
        <v>0</v>
      </c>
      <c r="H72" s="126">
        <f t="shared" si="6"/>
        <v>0</v>
      </c>
    </row>
    <row r="73" spans="1:8" x14ac:dyDescent="0.25">
      <c r="A73" s="50"/>
      <c r="B73" s="51" t="s">
        <v>369</v>
      </c>
      <c r="C73" s="129">
        <v>0</v>
      </c>
      <c r="D73" s="129">
        <v>0</v>
      </c>
      <c r="E73" s="129">
        <v>0</v>
      </c>
      <c r="F73" s="129">
        <v>0</v>
      </c>
      <c r="G73" s="129">
        <v>0</v>
      </c>
      <c r="H73" s="126">
        <f t="shared" si="6"/>
        <v>0</v>
      </c>
    </row>
    <row r="74" spans="1:8" x14ac:dyDescent="0.25">
      <c r="A74" s="229" t="s">
        <v>370</v>
      </c>
      <c r="B74" s="240"/>
      <c r="C74" s="131">
        <f>+C75+C76+C77+C78+C79+C80+C81</f>
        <v>0</v>
      </c>
      <c r="D74" s="131">
        <f t="shared" ref="D74:H74" si="11">+D75+D76+D77+D78+D79+D80+D81</f>
        <v>0</v>
      </c>
      <c r="E74" s="131">
        <f t="shared" si="11"/>
        <v>0</v>
      </c>
      <c r="F74" s="131">
        <f t="shared" si="11"/>
        <v>0</v>
      </c>
      <c r="G74" s="131">
        <f t="shared" si="11"/>
        <v>0</v>
      </c>
      <c r="H74" s="131">
        <f t="shared" si="11"/>
        <v>0</v>
      </c>
    </row>
    <row r="75" spans="1:8" x14ac:dyDescent="0.25">
      <c r="A75" s="50"/>
      <c r="B75" s="51" t="s">
        <v>371</v>
      </c>
      <c r="C75" s="129">
        <v>0</v>
      </c>
      <c r="D75" s="129">
        <v>0</v>
      </c>
      <c r="E75" s="129">
        <v>0</v>
      </c>
      <c r="F75" s="129">
        <v>0</v>
      </c>
      <c r="G75" s="129">
        <v>0</v>
      </c>
      <c r="H75" s="126">
        <f t="shared" si="6"/>
        <v>0</v>
      </c>
    </row>
    <row r="76" spans="1:8" x14ac:dyDescent="0.25">
      <c r="A76" s="50"/>
      <c r="B76" s="51" t="s">
        <v>372</v>
      </c>
      <c r="C76" s="129">
        <v>0</v>
      </c>
      <c r="D76" s="129">
        <v>0</v>
      </c>
      <c r="E76" s="129">
        <v>0</v>
      </c>
      <c r="F76" s="129">
        <v>0</v>
      </c>
      <c r="G76" s="129">
        <v>0</v>
      </c>
      <c r="H76" s="126">
        <f t="shared" si="6"/>
        <v>0</v>
      </c>
    </row>
    <row r="77" spans="1:8" x14ac:dyDescent="0.25">
      <c r="A77" s="50"/>
      <c r="B77" s="51" t="s">
        <v>373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6">
        <f t="shared" si="6"/>
        <v>0</v>
      </c>
    </row>
    <row r="78" spans="1:8" x14ac:dyDescent="0.25">
      <c r="A78" s="50"/>
      <c r="B78" s="51" t="s">
        <v>374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26">
        <f t="shared" si="6"/>
        <v>0</v>
      </c>
    </row>
    <row r="79" spans="1:8" x14ac:dyDescent="0.25">
      <c r="A79" s="50"/>
      <c r="B79" s="51" t="s">
        <v>375</v>
      </c>
      <c r="C79" s="129">
        <v>0</v>
      </c>
      <c r="D79" s="129">
        <v>0</v>
      </c>
      <c r="E79" s="129">
        <v>0</v>
      </c>
      <c r="F79" s="129">
        <v>0</v>
      </c>
      <c r="G79" s="129">
        <v>0</v>
      </c>
      <c r="H79" s="126">
        <f t="shared" si="6"/>
        <v>0</v>
      </c>
    </row>
    <row r="80" spans="1:8" x14ac:dyDescent="0.25">
      <c r="A80" s="50"/>
      <c r="B80" s="51" t="s">
        <v>376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26">
        <f t="shared" si="6"/>
        <v>0</v>
      </c>
    </row>
    <row r="81" spans="1:8" x14ac:dyDescent="0.25">
      <c r="A81" s="50"/>
      <c r="B81" s="51" t="s">
        <v>377</v>
      </c>
      <c r="C81" s="129">
        <v>0</v>
      </c>
      <c r="D81" s="129">
        <v>0</v>
      </c>
      <c r="E81" s="129">
        <v>0</v>
      </c>
      <c r="F81" s="129">
        <v>0</v>
      </c>
      <c r="G81" s="129">
        <v>0</v>
      </c>
      <c r="H81" s="126">
        <f t="shared" si="6"/>
        <v>0</v>
      </c>
    </row>
    <row r="82" spans="1:8" ht="3.75" customHeight="1" thickBot="1" x14ac:dyDescent="0.3">
      <c r="A82" s="243"/>
      <c r="B82" s="244"/>
      <c r="C82" s="132"/>
      <c r="D82" s="133"/>
      <c r="E82" s="133"/>
      <c r="F82" s="133"/>
      <c r="G82" s="133"/>
      <c r="H82" s="133"/>
    </row>
    <row r="83" spans="1:8" ht="15.75" thickBot="1" x14ac:dyDescent="0.3">
      <c r="A83" s="18"/>
      <c r="B83" s="18"/>
      <c r="C83" s="134"/>
      <c r="D83" s="134"/>
      <c r="E83" s="134"/>
      <c r="F83" s="134"/>
      <c r="G83" s="134"/>
      <c r="H83" s="134"/>
    </row>
    <row r="84" spans="1:8" x14ac:dyDescent="0.25">
      <c r="A84" s="245"/>
      <c r="B84" s="246"/>
      <c r="C84" s="247">
        <f>+C86+C94+C104+C114+C124+C134+C138+C147+C151</f>
        <v>0</v>
      </c>
      <c r="D84" s="247">
        <f t="shared" ref="D84:H84" si="12">+D86+D94+D104+D114+D124+D134+D138+D147+D151</f>
        <v>0</v>
      </c>
      <c r="E84" s="247">
        <f t="shared" si="12"/>
        <v>0</v>
      </c>
      <c r="F84" s="247">
        <f t="shared" si="12"/>
        <v>0</v>
      </c>
      <c r="G84" s="247">
        <f t="shared" si="12"/>
        <v>0</v>
      </c>
      <c r="H84" s="247">
        <f t="shared" si="12"/>
        <v>0</v>
      </c>
    </row>
    <row r="85" spans="1:8" x14ac:dyDescent="0.25">
      <c r="A85" s="219" t="s">
        <v>434</v>
      </c>
      <c r="B85" s="234"/>
      <c r="C85" s="195"/>
      <c r="D85" s="195"/>
      <c r="E85" s="195"/>
      <c r="F85" s="195"/>
      <c r="G85" s="195"/>
      <c r="H85" s="195"/>
    </row>
    <row r="86" spans="1:8" x14ac:dyDescent="0.25">
      <c r="A86" s="229" t="s">
        <v>305</v>
      </c>
      <c r="B86" s="240"/>
      <c r="C86" s="129">
        <f>+C87+C88+C89+C90+C91+C92+C93</f>
        <v>0</v>
      </c>
      <c r="D86" s="129">
        <f t="shared" ref="D86:H86" si="13">+D87+D88+D89+D90+D91+D92+D93</f>
        <v>0</v>
      </c>
      <c r="E86" s="129">
        <f t="shared" si="13"/>
        <v>0</v>
      </c>
      <c r="F86" s="129">
        <f t="shared" si="13"/>
        <v>0</v>
      </c>
      <c r="G86" s="129">
        <f t="shared" si="13"/>
        <v>0</v>
      </c>
      <c r="H86" s="129">
        <f t="shared" si="13"/>
        <v>0</v>
      </c>
    </row>
    <row r="87" spans="1:8" x14ac:dyDescent="0.25">
      <c r="A87" s="95"/>
      <c r="B87" s="94" t="s">
        <v>306</v>
      </c>
      <c r="C87" s="129">
        <v>0</v>
      </c>
      <c r="D87" s="129">
        <v>0</v>
      </c>
      <c r="E87" s="129">
        <v>0</v>
      </c>
      <c r="F87" s="129">
        <v>0</v>
      </c>
      <c r="G87" s="129">
        <v>0</v>
      </c>
      <c r="H87" s="126">
        <f t="shared" ref="H87:H152" si="14">+E87-F87</f>
        <v>0</v>
      </c>
    </row>
    <row r="88" spans="1:8" x14ac:dyDescent="0.25">
      <c r="A88" s="95"/>
      <c r="B88" s="94" t="s">
        <v>307</v>
      </c>
      <c r="C88" s="129">
        <v>0</v>
      </c>
      <c r="D88" s="129">
        <v>0</v>
      </c>
      <c r="E88" s="129">
        <v>0</v>
      </c>
      <c r="F88" s="129">
        <v>0</v>
      </c>
      <c r="G88" s="129">
        <v>0</v>
      </c>
      <c r="H88" s="126">
        <f t="shared" si="14"/>
        <v>0</v>
      </c>
    </row>
    <row r="89" spans="1:8" x14ac:dyDescent="0.25">
      <c r="A89" s="95"/>
      <c r="B89" s="94" t="s">
        <v>308</v>
      </c>
      <c r="C89" s="129">
        <v>0</v>
      </c>
      <c r="D89" s="129">
        <v>0</v>
      </c>
      <c r="E89" s="129">
        <v>0</v>
      </c>
      <c r="F89" s="129">
        <v>0</v>
      </c>
      <c r="G89" s="129">
        <v>0</v>
      </c>
      <c r="H89" s="126">
        <f t="shared" si="14"/>
        <v>0</v>
      </c>
    </row>
    <row r="90" spans="1:8" x14ac:dyDescent="0.25">
      <c r="A90" s="95"/>
      <c r="B90" s="94" t="s">
        <v>309</v>
      </c>
      <c r="C90" s="129">
        <v>0</v>
      </c>
      <c r="D90" s="129">
        <v>0</v>
      </c>
      <c r="E90" s="129">
        <v>0</v>
      </c>
      <c r="F90" s="129">
        <v>0</v>
      </c>
      <c r="G90" s="129">
        <v>0</v>
      </c>
      <c r="H90" s="126">
        <f t="shared" si="14"/>
        <v>0</v>
      </c>
    </row>
    <row r="91" spans="1:8" x14ac:dyDescent="0.25">
      <c r="A91" s="95"/>
      <c r="B91" s="94" t="s">
        <v>310</v>
      </c>
      <c r="C91" s="129">
        <v>0</v>
      </c>
      <c r="D91" s="129">
        <v>0</v>
      </c>
      <c r="E91" s="129">
        <v>0</v>
      </c>
      <c r="F91" s="129">
        <v>0</v>
      </c>
      <c r="G91" s="129">
        <v>0</v>
      </c>
      <c r="H91" s="126">
        <f t="shared" si="14"/>
        <v>0</v>
      </c>
    </row>
    <row r="92" spans="1:8" x14ac:dyDescent="0.25">
      <c r="A92" s="95"/>
      <c r="B92" s="94" t="s">
        <v>311</v>
      </c>
      <c r="C92" s="129">
        <v>0</v>
      </c>
      <c r="D92" s="129">
        <v>0</v>
      </c>
      <c r="E92" s="129">
        <v>0</v>
      </c>
      <c r="F92" s="129">
        <v>0</v>
      </c>
      <c r="G92" s="129">
        <v>0</v>
      </c>
      <c r="H92" s="126">
        <f t="shared" si="14"/>
        <v>0</v>
      </c>
    </row>
    <row r="93" spans="1:8" x14ac:dyDescent="0.25">
      <c r="A93" s="95"/>
      <c r="B93" s="94" t="s">
        <v>312</v>
      </c>
      <c r="C93" s="129">
        <v>0</v>
      </c>
      <c r="D93" s="129">
        <v>0</v>
      </c>
      <c r="E93" s="129">
        <v>0</v>
      </c>
      <c r="F93" s="129">
        <v>0</v>
      </c>
      <c r="G93" s="129">
        <v>0</v>
      </c>
      <c r="H93" s="126">
        <f t="shared" si="14"/>
        <v>0</v>
      </c>
    </row>
    <row r="94" spans="1:8" x14ac:dyDescent="0.25">
      <c r="A94" s="229" t="s">
        <v>313</v>
      </c>
      <c r="B94" s="240"/>
      <c r="C94" s="129">
        <f>+C95+C96+C97+C98+C99+C100+C101+C102+C103</f>
        <v>0</v>
      </c>
      <c r="D94" s="129">
        <f t="shared" ref="D94:H94" si="15">+D95+D96+D97+D98+D99+D100+D101+D102+D103</f>
        <v>0</v>
      </c>
      <c r="E94" s="129">
        <f t="shared" si="15"/>
        <v>0</v>
      </c>
      <c r="F94" s="129">
        <f t="shared" si="15"/>
        <v>0</v>
      </c>
      <c r="G94" s="129">
        <f t="shared" si="15"/>
        <v>0</v>
      </c>
      <c r="H94" s="129">
        <f t="shared" si="15"/>
        <v>0</v>
      </c>
    </row>
    <row r="95" spans="1:8" x14ac:dyDescent="0.25">
      <c r="A95" s="95"/>
      <c r="B95" s="94" t="s">
        <v>314</v>
      </c>
      <c r="C95" s="129">
        <v>0</v>
      </c>
      <c r="D95" s="129">
        <v>0</v>
      </c>
      <c r="E95" s="129">
        <v>0</v>
      </c>
      <c r="F95" s="129">
        <v>0</v>
      </c>
      <c r="G95" s="129">
        <v>0</v>
      </c>
      <c r="H95" s="126">
        <f t="shared" si="14"/>
        <v>0</v>
      </c>
    </row>
    <row r="96" spans="1:8" x14ac:dyDescent="0.25">
      <c r="A96" s="95"/>
      <c r="B96" s="94" t="s">
        <v>315</v>
      </c>
      <c r="C96" s="129">
        <v>0</v>
      </c>
      <c r="D96" s="129">
        <v>0</v>
      </c>
      <c r="E96" s="129">
        <v>0</v>
      </c>
      <c r="F96" s="129">
        <v>0</v>
      </c>
      <c r="G96" s="129">
        <v>0</v>
      </c>
      <c r="H96" s="126">
        <f t="shared" si="14"/>
        <v>0</v>
      </c>
    </row>
    <row r="97" spans="1:8" x14ac:dyDescent="0.25">
      <c r="A97" s="95"/>
      <c r="B97" s="94" t="s">
        <v>316</v>
      </c>
      <c r="C97" s="129">
        <v>0</v>
      </c>
      <c r="D97" s="129">
        <v>0</v>
      </c>
      <c r="E97" s="129">
        <v>0</v>
      </c>
      <c r="F97" s="129">
        <v>0</v>
      </c>
      <c r="G97" s="129">
        <v>0</v>
      </c>
      <c r="H97" s="126">
        <f t="shared" si="14"/>
        <v>0</v>
      </c>
    </row>
    <row r="98" spans="1:8" x14ac:dyDescent="0.25">
      <c r="A98" s="95"/>
      <c r="B98" s="94" t="s">
        <v>317</v>
      </c>
      <c r="C98" s="129">
        <v>0</v>
      </c>
      <c r="D98" s="129">
        <v>0</v>
      </c>
      <c r="E98" s="129">
        <v>0</v>
      </c>
      <c r="F98" s="129">
        <v>0</v>
      </c>
      <c r="G98" s="129">
        <v>0</v>
      </c>
      <c r="H98" s="126">
        <f t="shared" si="14"/>
        <v>0</v>
      </c>
    </row>
    <row r="99" spans="1:8" x14ac:dyDescent="0.25">
      <c r="A99" s="95"/>
      <c r="B99" s="94" t="s">
        <v>318</v>
      </c>
      <c r="C99" s="129">
        <v>0</v>
      </c>
      <c r="D99" s="129">
        <v>0</v>
      </c>
      <c r="E99" s="129">
        <v>0</v>
      </c>
      <c r="F99" s="129">
        <v>0</v>
      </c>
      <c r="G99" s="129">
        <v>0</v>
      </c>
      <c r="H99" s="126">
        <f t="shared" si="14"/>
        <v>0</v>
      </c>
    </row>
    <row r="100" spans="1:8" x14ac:dyDescent="0.25">
      <c r="A100" s="95"/>
      <c r="B100" s="94" t="s">
        <v>319</v>
      </c>
      <c r="C100" s="129">
        <v>0</v>
      </c>
      <c r="D100" s="129">
        <v>0</v>
      </c>
      <c r="E100" s="129">
        <v>0</v>
      </c>
      <c r="F100" s="129">
        <v>0</v>
      </c>
      <c r="G100" s="129">
        <v>0</v>
      </c>
      <c r="H100" s="126">
        <f t="shared" si="14"/>
        <v>0</v>
      </c>
    </row>
    <row r="101" spans="1:8" x14ac:dyDescent="0.25">
      <c r="A101" s="95"/>
      <c r="B101" s="94" t="s">
        <v>320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6">
        <f t="shared" si="14"/>
        <v>0</v>
      </c>
    </row>
    <row r="102" spans="1:8" x14ac:dyDescent="0.25">
      <c r="A102" s="95"/>
      <c r="B102" s="94" t="s">
        <v>321</v>
      </c>
      <c r="C102" s="129">
        <v>0</v>
      </c>
      <c r="D102" s="129">
        <v>0</v>
      </c>
      <c r="E102" s="129">
        <v>0</v>
      </c>
      <c r="F102" s="129">
        <v>0</v>
      </c>
      <c r="G102" s="129">
        <v>0</v>
      </c>
      <c r="H102" s="126">
        <f t="shared" si="14"/>
        <v>0</v>
      </c>
    </row>
    <row r="103" spans="1:8" x14ac:dyDescent="0.25">
      <c r="A103" s="95"/>
      <c r="B103" s="94" t="s">
        <v>322</v>
      </c>
      <c r="C103" s="129">
        <v>0</v>
      </c>
      <c r="D103" s="129">
        <v>0</v>
      </c>
      <c r="E103" s="129">
        <v>0</v>
      </c>
      <c r="F103" s="129">
        <v>0</v>
      </c>
      <c r="G103" s="129">
        <v>0</v>
      </c>
      <c r="H103" s="126">
        <f t="shared" si="14"/>
        <v>0</v>
      </c>
    </row>
    <row r="104" spans="1:8" x14ac:dyDescent="0.25">
      <c r="A104" s="229" t="s">
        <v>323</v>
      </c>
      <c r="B104" s="240"/>
      <c r="C104" s="129">
        <f>+C105+C106+C107+C108+C109+C110+C111+C112+C113</f>
        <v>0</v>
      </c>
      <c r="D104" s="129">
        <f t="shared" ref="D104:H104" si="16">+D105+D106+D107+D108+D109+D110+D111+D112+D113</f>
        <v>0</v>
      </c>
      <c r="E104" s="129">
        <f t="shared" si="16"/>
        <v>0</v>
      </c>
      <c r="F104" s="129">
        <f t="shared" si="16"/>
        <v>0</v>
      </c>
      <c r="G104" s="129">
        <f t="shared" si="16"/>
        <v>0</v>
      </c>
      <c r="H104" s="129">
        <f t="shared" si="16"/>
        <v>0</v>
      </c>
    </row>
    <row r="105" spans="1:8" x14ac:dyDescent="0.25">
      <c r="A105" s="95"/>
      <c r="B105" s="94" t="s">
        <v>324</v>
      </c>
      <c r="C105" s="129">
        <v>0</v>
      </c>
      <c r="D105" s="129">
        <v>0</v>
      </c>
      <c r="E105" s="129">
        <v>0</v>
      </c>
      <c r="F105" s="129">
        <v>0</v>
      </c>
      <c r="G105" s="129">
        <v>0</v>
      </c>
      <c r="H105" s="126">
        <f t="shared" si="14"/>
        <v>0</v>
      </c>
    </row>
    <row r="106" spans="1:8" x14ac:dyDescent="0.25">
      <c r="A106" s="95"/>
      <c r="B106" s="94" t="s">
        <v>325</v>
      </c>
      <c r="C106" s="129">
        <v>0</v>
      </c>
      <c r="D106" s="129">
        <v>0</v>
      </c>
      <c r="E106" s="129">
        <v>0</v>
      </c>
      <c r="F106" s="129">
        <v>0</v>
      </c>
      <c r="G106" s="129">
        <v>0</v>
      </c>
      <c r="H106" s="126">
        <f t="shared" si="14"/>
        <v>0</v>
      </c>
    </row>
    <row r="107" spans="1:8" x14ac:dyDescent="0.25">
      <c r="A107" s="95"/>
      <c r="B107" s="94" t="s">
        <v>326</v>
      </c>
      <c r="C107" s="129">
        <v>0</v>
      </c>
      <c r="D107" s="129">
        <v>0</v>
      </c>
      <c r="E107" s="129">
        <v>0</v>
      </c>
      <c r="F107" s="129">
        <v>0</v>
      </c>
      <c r="G107" s="129">
        <v>0</v>
      </c>
      <c r="H107" s="126">
        <f t="shared" si="14"/>
        <v>0</v>
      </c>
    </row>
    <row r="108" spans="1:8" x14ac:dyDescent="0.25">
      <c r="A108" s="95"/>
      <c r="B108" s="94" t="s">
        <v>327</v>
      </c>
      <c r="C108" s="129">
        <v>0</v>
      </c>
      <c r="D108" s="129">
        <v>0</v>
      </c>
      <c r="E108" s="129">
        <v>0</v>
      </c>
      <c r="F108" s="129">
        <v>0</v>
      </c>
      <c r="G108" s="129">
        <v>0</v>
      </c>
      <c r="H108" s="126">
        <f t="shared" si="14"/>
        <v>0</v>
      </c>
    </row>
    <row r="109" spans="1:8" x14ac:dyDescent="0.25">
      <c r="A109" s="95"/>
      <c r="B109" s="94" t="s">
        <v>328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6">
        <f t="shared" si="14"/>
        <v>0</v>
      </c>
    </row>
    <row r="110" spans="1:8" x14ac:dyDescent="0.25">
      <c r="A110" s="95"/>
      <c r="B110" s="94" t="s">
        <v>329</v>
      </c>
      <c r="C110" s="129">
        <v>0</v>
      </c>
      <c r="D110" s="129">
        <v>0</v>
      </c>
      <c r="E110" s="129">
        <v>0</v>
      </c>
      <c r="F110" s="129">
        <v>0</v>
      </c>
      <c r="G110" s="129">
        <v>0</v>
      </c>
      <c r="H110" s="126">
        <f t="shared" si="14"/>
        <v>0</v>
      </c>
    </row>
    <row r="111" spans="1:8" x14ac:dyDescent="0.25">
      <c r="A111" s="95"/>
      <c r="B111" s="94" t="s">
        <v>330</v>
      </c>
      <c r="C111" s="129">
        <v>0</v>
      </c>
      <c r="D111" s="129">
        <v>0</v>
      </c>
      <c r="E111" s="129">
        <v>0</v>
      </c>
      <c r="F111" s="129">
        <v>0</v>
      </c>
      <c r="G111" s="129">
        <v>0</v>
      </c>
      <c r="H111" s="126">
        <f t="shared" si="14"/>
        <v>0</v>
      </c>
    </row>
    <row r="112" spans="1:8" x14ac:dyDescent="0.25">
      <c r="A112" s="95"/>
      <c r="B112" s="94" t="s">
        <v>331</v>
      </c>
      <c r="C112" s="129">
        <v>0</v>
      </c>
      <c r="D112" s="129">
        <v>0</v>
      </c>
      <c r="E112" s="129">
        <v>0</v>
      </c>
      <c r="F112" s="129">
        <v>0</v>
      </c>
      <c r="G112" s="129">
        <v>0</v>
      </c>
      <c r="H112" s="126">
        <f t="shared" si="14"/>
        <v>0</v>
      </c>
    </row>
    <row r="113" spans="1:8" x14ac:dyDescent="0.25">
      <c r="A113" s="95"/>
      <c r="B113" s="94" t="s">
        <v>332</v>
      </c>
      <c r="C113" s="129">
        <v>0</v>
      </c>
      <c r="D113" s="129">
        <v>0</v>
      </c>
      <c r="E113" s="129">
        <v>0</v>
      </c>
      <c r="F113" s="129">
        <v>0</v>
      </c>
      <c r="G113" s="129">
        <v>0</v>
      </c>
      <c r="H113" s="126">
        <f t="shared" si="14"/>
        <v>0</v>
      </c>
    </row>
    <row r="114" spans="1:8" ht="21" customHeight="1" x14ac:dyDescent="0.25">
      <c r="A114" s="241" t="s">
        <v>333</v>
      </c>
      <c r="B114" s="242"/>
      <c r="C114" s="129">
        <f>+C115+C116+C117+C118+C119+C120+C121+C122+C123</f>
        <v>0</v>
      </c>
      <c r="D114" s="129">
        <f t="shared" ref="D114:H114" si="17">+D115+D116+D117+D118+D119+D120+D121+D122+D123</f>
        <v>0</v>
      </c>
      <c r="E114" s="129">
        <f t="shared" si="17"/>
        <v>0</v>
      </c>
      <c r="F114" s="129">
        <f t="shared" si="17"/>
        <v>0</v>
      </c>
      <c r="G114" s="129">
        <f t="shared" si="17"/>
        <v>0</v>
      </c>
      <c r="H114" s="129">
        <f t="shared" si="17"/>
        <v>0</v>
      </c>
    </row>
    <row r="115" spans="1:8" x14ac:dyDescent="0.25">
      <c r="A115" s="95"/>
      <c r="B115" s="94" t="s">
        <v>334</v>
      </c>
      <c r="C115" s="129">
        <v>0</v>
      </c>
      <c r="D115" s="129">
        <v>0</v>
      </c>
      <c r="E115" s="129">
        <v>0</v>
      </c>
      <c r="F115" s="129">
        <v>0</v>
      </c>
      <c r="G115" s="129">
        <v>0</v>
      </c>
      <c r="H115" s="126">
        <f t="shared" si="14"/>
        <v>0</v>
      </c>
    </row>
    <row r="116" spans="1:8" x14ac:dyDescent="0.25">
      <c r="A116" s="95"/>
      <c r="B116" s="94" t="s">
        <v>335</v>
      </c>
      <c r="C116" s="129">
        <v>0</v>
      </c>
      <c r="D116" s="129">
        <v>0</v>
      </c>
      <c r="E116" s="129">
        <v>0</v>
      </c>
      <c r="F116" s="129">
        <v>0</v>
      </c>
      <c r="G116" s="129">
        <v>0</v>
      </c>
      <c r="H116" s="126">
        <f t="shared" si="14"/>
        <v>0</v>
      </c>
    </row>
    <row r="117" spans="1:8" x14ac:dyDescent="0.25">
      <c r="A117" s="95"/>
      <c r="B117" s="94" t="s">
        <v>336</v>
      </c>
      <c r="C117" s="129">
        <v>0</v>
      </c>
      <c r="D117" s="129">
        <v>0</v>
      </c>
      <c r="E117" s="129">
        <v>0</v>
      </c>
      <c r="F117" s="129">
        <v>0</v>
      </c>
      <c r="G117" s="129">
        <v>0</v>
      </c>
      <c r="H117" s="126">
        <f t="shared" si="14"/>
        <v>0</v>
      </c>
    </row>
    <row r="118" spans="1:8" x14ac:dyDescent="0.25">
      <c r="A118" s="95"/>
      <c r="B118" s="94" t="s">
        <v>337</v>
      </c>
      <c r="C118" s="129">
        <v>0</v>
      </c>
      <c r="D118" s="129">
        <v>0</v>
      </c>
      <c r="E118" s="129">
        <v>0</v>
      </c>
      <c r="F118" s="129">
        <v>0</v>
      </c>
      <c r="G118" s="129">
        <v>0</v>
      </c>
      <c r="H118" s="126">
        <f t="shared" si="14"/>
        <v>0</v>
      </c>
    </row>
    <row r="119" spans="1:8" x14ac:dyDescent="0.25">
      <c r="A119" s="95"/>
      <c r="B119" s="94" t="s">
        <v>338</v>
      </c>
      <c r="C119" s="129">
        <v>0</v>
      </c>
      <c r="D119" s="129">
        <v>0</v>
      </c>
      <c r="E119" s="129">
        <v>0</v>
      </c>
      <c r="F119" s="129">
        <v>0</v>
      </c>
      <c r="G119" s="129">
        <v>0</v>
      </c>
      <c r="H119" s="126">
        <f t="shared" si="14"/>
        <v>0</v>
      </c>
    </row>
    <row r="120" spans="1:8" x14ac:dyDescent="0.25">
      <c r="A120" s="95"/>
      <c r="B120" s="94" t="s">
        <v>339</v>
      </c>
      <c r="C120" s="129">
        <v>0</v>
      </c>
      <c r="D120" s="129">
        <v>0</v>
      </c>
      <c r="E120" s="129">
        <v>0</v>
      </c>
      <c r="F120" s="129">
        <v>0</v>
      </c>
      <c r="G120" s="129">
        <v>0</v>
      </c>
      <c r="H120" s="126">
        <f t="shared" si="14"/>
        <v>0</v>
      </c>
    </row>
    <row r="121" spans="1:8" x14ac:dyDescent="0.25">
      <c r="A121" s="95"/>
      <c r="B121" s="94" t="s">
        <v>340</v>
      </c>
      <c r="C121" s="129">
        <v>0</v>
      </c>
      <c r="D121" s="129">
        <v>0</v>
      </c>
      <c r="E121" s="129">
        <v>0</v>
      </c>
      <c r="F121" s="129">
        <v>0</v>
      </c>
      <c r="G121" s="129">
        <v>0</v>
      </c>
      <c r="H121" s="126">
        <f t="shared" si="14"/>
        <v>0</v>
      </c>
    </row>
    <row r="122" spans="1:8" x14ac:dyDescent="0.25">
      <c r="A122" s="95"/>
      <c r="B122" s="94" t="s">
        <v>341</v>
      </c>
      <c r="C122" s="129">
        <v>0</v>
      </c>
      <c r="D122" s="129">
        <v>0</v>
      </c>
      <c r="E122" s="129">
        <v>0</v>
      </c>
      <c r="F122" s="129">
        <v>0</v>
      </c>
      <c r="G122" s="129">
        <v>0</v>
      </c>
      <c r="H122" s="126">
        <f t="shared" si="14"/>
        <v>0</v>
      </c>
    </row>
    <row r="123" spans="1:8" x14ac:dyDescent="0.25">
      <c r="A123" s="95"/>
      <c r="B123" s="94" t="s">
        <v>342</v>
      </c>
      <c r="C123" s="129">
        <v>0</v>
      </c>
      <c r="D123" s="129">
        <v>0</v>
      </c>
      <c r="E123" s="129">
        <v>0</v>
      </c>
      <c r="F123" s="129">
        <v>0</v>
      </c>
      <c r="G123" s="129">
        <v>0</v>
      </c>
      <c r="H123" s="126">
        <f t="shared" si="14"/>
        <v>0</v>
      </c>
    </row>
    <row r="124" spans="1:8" x14ac:dyDescent="0.25">
      <c r="A124" s="229" t="s">
        <v>343</v>
      </c>
      <c r="B124" s="240"/>
      <c r="C124" s="129">
        <f>+C125+C126+C127+C128+C129+C130+C131+C132+C133</f>
        <v>0</v>
      </c>
      <c r="D124" s="129">
        <f t="shared" ref="D124:H124" si="18">+D125+D126+D127+D128+D129+D130+D131+D132+D133</f>
        <v>0</v>
      </c>
      <c r="E124" s="129">
        <f t="shared" si="18"/>
        <v>0</v>
      </c>
      <c r="F124" s="129">
        <f t="shared" si="18"/>
        <v>0</v>
      </c>
      <c r="G124" s="129">
        <f t="shared" si="18"/>
        <v>0</v>
      </c>
      <c r="H124" s="129">
        <f t="shared" si="18"/>
        <v>0</v>
      </c>
    </row>
    <row r="125" spans="1:8" x14ac:dyDescent="0.25">
      <c r="A125" s="95"/>
      <c r="B125" s="94" t="s">
        <v>344</v>
      </c>
      <c r="C125" s="129">
        <v>0</v>
      </c>
      <c r="D125" s="129">
        <v>0</v>
      </c>
      <c r="E125" s="129">
        <v>0</v>
      </c>
      <c r="F125" s="129">
        <v>0</v>
      </c>
      <c r="G125" s="129">
        <v>0</v>
      </c>
      <c r="H125" s="126">
        <f t="shared" si="14"/>
        <v>0</v>
      </c>
    </row>
    <row r="126" spans="1:8" x14ac:dyDescent="0.25">
      <c r="A126" s="95"/>
      <c r="B126" s="94" t="s">
        <v>345</v>
      </c>
      <c r="C126" s="129">
        <v>0</v>
      </c>
      <c r="D126" s="129">
        <v>0</v>
      </c>
      <c r="E126" s="129">
        <v>0</v>
      </c>
      <c r="F126" s="129">
        <v>0</v>
      </c>
      <c r="G126" s="129">
        <v>0</v>
      </c>
      <c r="H126" s="126">
        <f t="shared" si="14"/>
        <v>0</v>
      </c>
    </row>
    <row r="127" spans="1:8" x14ac:dyDescent="0.25">
      <c r="A127" s="95"/>
      <c r="B127" s="94" t="s">
        <v>346</v>
      </c>
      <c r="C127" s="129">
        <v>0</v>
      </c>
      <c r="D127" s="129">
        <v>0</v>
      </c>
      <c r="E127" s="129">
        <v>0</v>
      </c>
      <c r="F127" s="129">
        <v>0</v>
      </c>
      <c r="G127" s="129">
        <v>0</v>
      </c>
      <c r="H127" s="126">
        <f t="shared" si="14"/>
        <v>0</v>
      </c>
    </row>
    <row r="128" spans="1:8" x14ac:dyDescent="0.25">
      <c r="A128" s="95"/>
      <c r="B128" s="94" t="s">
        <v>347</v>
      </c>
      <c r="C128" s="129">
        <v>0</v>
      </c>
      <c r="D128" s="129">
        <v>0</v>
      </c>
      <c r="E128" s="129">
        <v>0</v>
      </c>
      <c r="F128" s="129">
        <v>0</v>
      </c>
      <c r="G128" s="129">
        <v>0</v>
      </c>
      <c r="H128" s="126">
        <f t="shared" si="14"/>
        <v>0</v>
      </c>
    </row>
    <row r="129" spans="1:8" x14ac:dyDescent="0.25">
      <c r="A129" s="95"/>
      <c r="B129" s="94" t="s">
        <v>348</v>
      </c>
      <c r="C129" s="129">
        <v>0</v>
      </c>
      <c r="D129" s="129">
        <v>0</v>
      </c>
      <c r="E129" s="129">
        <v>0</v>
      </c>
      <c r="F129" s="129">
        <v>0</v>
      </c>
      <c r="G129" s="129">
        <v>0</v>
      </c>
      <c r="H129" s="126">
        <f t="shared" si="14"/>
        <v>0</v>
      </c>
    </row>
    <row r="130" spans="1:8" x14ac:dyDescent="0.25">
      <c r="A130" s="95"/>
      <c r="B130" s="94" t="s">
        <v>349</v>
      </c>
      <c r="C130" s="129">
        <v>0</v>
      </c>
      <c r="D130" s="129">
        <v>0</v>
      </c>
      <c r="E130" s="129">
        <v>0</v>
      </c>
      <c r="F130" s="129">
        <v>0</v>
      </c>
      <c r="G130" s="129">
        <v>0</v>
      </c>
      <c r="H130" s="126">
        <f t="shared" si="14"/>
        <v>0</v>
      </c>
    </row>
    <row r="131" spans="1:8" x14ac:dyDescent="0.25">
      <c r="A131" s="95"/>
      <c r="B131" s="94" t="s">
        <v>350</v>
      </c>
      <c r="C131" s="129">
        <v>0</v>
      </c>
      <c r="D131" s="129">
        <v>0</v>
      </c>
      <c r="E131" s="129">
        <v>0</v>
      </c>
      <c r="F131" s="129">
        <v>0</v>
      </c>
      <c r="G131" s="129">
        <v>0</v>
      </c>
      <c r="H131" s="126">
        <f t="shared" si="14"/>
        <v>0</v>
      </c>
    </row>
    <row r="132" spans="1:8" x14ac:dyDescent="0.25">
      <c r="A132" s="95"/>
      <c r="B132" s="94" t="s">
        <v>351</v>
      </c>
      <c r="C132" s="129">
        <v>0</v>
      </c>
      <c r="D132" s="129">
        <v>0</v>
      </c>
      <c r="E132" s="129">
        <v>0</v>
      </c>
      <c r="F132" s="129">
        <v>0</v>
      </c>
      <c r="G132" s="129">
        <v>0</v>
      </c>
      <c r="H132" s="126">
        <f t="shared" si="14"/>
        <v>0</v>
      </c>
    </row>
    <row r="133" spans="1:8" x14ac:dyDescent="0.25">
      <c r="A133" s="95"/>
      <c r="B133" s="94" t="s">
        <v>352</v>
      </c>
      <c r="C133" s="129">
        <v>0</v>
      </c>
      <c r="D133" s="129">
        <v>0</v>
      </c>
      <c r="E133" s="129">
        <v>0</v>
      </c>
      <c r="F133" s="129">
        <v>0</v>
      </c>
      <c r="G133" s="129">
        <v>0</v>
      </c>
      <c r="H133" s="126">
        <f t="shared" si="14"/>
        <v>0</v>
      </c>
    </row>
    <row r="134" spans="1:8" x14ac:dyDescent="0.25">
      <c r="A134" s="229" t="s">
        <v>353</v>
      </c>
      <c r="B134" s="240"/>
      <c r="C134" s="129">
        <f>+C135+C136+C137</f>
        <v>0</v>
      </c>
      <c r="D134" s="129">
        <f t="shared" ref="D134:H134" si="19">+D135+D136+D137</f>
        <v>0</v>
      </c>
      <c r="E134" s="129">
        <f t="shared" si="19"/>
        <v>0</v>
      </c>
      <c r="F134" s="129">
        <f t="shared" si="19"/>
        <v>0</v>
      </c>
      <c r="G134" s="129">
        <f t="shared" si="19"/>
        <v>0</v>
      </c>
      <c r="H134" s="129">
        <f t="shared" si="19"/>
        <v>0</v>
      </c>
    </row>
    <row r="135" spans="1:8" x14ac:dyDescent="0.25">
      <c r="A135" s="95"/>
      <c r="B135" s="94" t="s">
        <v>354</v>
      </c>
      <c r="C135" s="129">
        <v>0</v>
      </c>
      <c r="D135" s="129">
        <v>0</v>
      </c>
      <c r="E135" s="129">
        <v>0</v>
      </c>
      <c r="F135" s="129">
        <v>0</v>
      </c>
      <c r="G135" s="129">
        <v>0</v>
      </c>
      <c r="H135" s="126">
        <f t="shared" si="14"/>
        <v>0</v>
      </c>
    </row>
    <row r="136" spans="1:8" x14ac:dyDescent="0.25">
      <c r="A136" s="95"/>
      <c r="B136" s="94" t="s">
        <v>355</v>
      </c>
      <c r="C136" s="129">
        <v>0</v>
      </c>
      <c r="D136" s="129">
        <v>0</v>
      </c>
      <c r="E136" s="129">
        <v>0</v>
      </c>
      <c r="F136" s="129">
        <v>0</v>
      </c>
      <c r="G136" s="129">
        <v>0</v>
      </c>
      <c r="H136" s="126">
        <f t="shared" si="14"/>
        <v>0</v>
      </c>
    </row>
    <row r="137" spans="1:8" x14ac:dyDescent="0.25">
      <c r="A137" s="95"/>
      <c r="B137" s="94" t="s">
        <v>356</v>
      </c>
      <c r="C137" s="129">
        <v>0</v>
      </c>
      <c r="D137" s="129">
        <v>0</v>
      </c>
      <c r="E137" s="129">
        <v>0</v>
      </c>
      <c r="F137" s="129">
        <v>0</v>
      </c>
      <c r="G137" s="129">
        <v>0</v>
      </c>
      <c r="H137" s="126">
        <f t="shared" si="14"/>
        <v>0</v>
      </c>
    </row>
    <row r="138" spans="1:8" x14ac:dyDescent="0.25">
      <c r="A138" s="229" t="s">
        <v>357</v>
      </c>
      <c r="B138" s="240"/>
      <c r="C138" s="129">
        <f>+C139+C140+C141+C142+C143+C144+C145+C146</f>
        <v>0</v>
      </c>
      <c r="D138" s="129">
        <f t="shared" ref="D138:H138" si="20">+D139+D140+D141+D142+D143+D144+D145+D146</f>
        <v>0</v>
      </c>
      <c r="E138" s="129">
        <f t="shared" si="20"/>
        <v>0</v>
      </c>
      <c r="F138" s="129">
        <f t="shared" si="20"/>
        <v>0</v>
      </c>
      <c r="G138" s="129">
        <f t="shared" si="20"/>
        <v>0</v>
      </c>
      <c r="H138" s="129">
        <f t="shared" si="20"/>
        <v>0</v>
      </c>
    </row>
    <row r="139" spans="1:8" x14ac:dyDescent="0.25">
      <c r="A139" s="95"/>
      <c r="B139" s="94" t="s">
        <v>358</v>
      </c>
      <c r="C139" s="129">
        <v>0</v>
      </c>
      <c r="D139" s="129">
        <v>0</v>
      </c>
      <c r="E139" s="129">
        <v>0</v>
      </c>
      <c r="F139" s="129">
        <v>0</v>
      </c>
      <c r="G139" s="129">
        <v>0</v>
      </c>
      <c r="H139" s="126">
        <f t="shared" si="14"/>
        <v>0</v>
      </c>
    </row>
    <row r="140" spans="1:8" x14ac:dyDescent="0.25">
      <c r="A140" s="95"/>
      <c r="B140" s="94" t="s">
        <v>359</v>
      </c>
      <c r="C140" s="129">
        <v>0</v>
      </c>
      <c r="D140" s="129">
        <v>0</v>
      </c>
      <c r="E140" s="129">
        <v>0</v>
      </c>
      <c r="F140" s="129">
        <v>0</v>
      </c>
      <c r="G140" s="129">
        <v>0</v>
      </c>
      <c r="H140" s="126">
        <f t="shared" si="14"/>
        <v>0</v>
      </c>
    </row>
    <row r="141" spans="1:8" x14ac:dyDescent="0.25">
      <c r="A141" s="95"/>
      <c r="B141" s="94" t="s">
        <v>360</v>
      </c>
      <c r="C141" s="129">
        <v>0</v>
      </c>
      <c r="D141" s="129">
        <v>0</v>
      </c>
      <c r="E141" s="129">
        <v>0</v>
      </c>
      <c r="F141" s="129">
        <v>0</v>
      </c>
      <c r="G141" s="129">
        <v>0</v>
      </c>
      <c r="H141" s="126">
        <f t="shared" si="14"/>
        <v>0</v>
      </c>
    </row>
    <row r="142" spans="1:8" x14ac:dyDescent="0.25">
      <c r="A142" s="95"/>
      <c r="B142" s="94" t="s">
        <v>361</v>
      </c>
      <c r="C142" s="129">
        <v>0</v>
      </c>
      <c r="D142" s="129">
        <v>0</v>
      </c>
      <c r="E142" s="129">
        <v>0</v>
      </c>
      <c r="F142" s="129">
        <v>0</v>
      </c>
      <c r="G142" s="129">
        <v>0</v>
      </c>
      <c r="H142" s="126">
        <f t="shared" si="14"/>
        <v>0</v>
      </c>
    </row>
    <row r="143" spans="1:8" x14ac:dyDescent="0.25">
      <c r="A143" s="95"/>
      <c r="B143" s="94" t="s">
        <v>362</v>
      </c>
      <c r="C143" s="129">
        <v>0</v>
      </c>
      <c r="D143" s="129">
        <v>0</v>
      </c>
      <c r="E143" s="129">
        <v>0</v>
      </c>
      <c r="F143" s="129">
        <v>0</v>
      </c>
      <c r="G143" s="129">
        <v>0</v>
      </c>
      <c r="H143" s="126">
        <f t="shared" si="14"/>
        <v>0</v>
      </c>
    </row>
    <row r="144" spans="1:8" x14ac:dyDescent="0.25">
      <c r="A144" s="95"/>
      <c r="B144" s="94" t="s">
        <v>363</v>
      </c>
      <c r="C144" s="129"/>
      <c r="D144" s="129"/>
      <c r="E144" s="129"/>
      <c r="F144" s="129"/>
      <c r="G144" s="129"/>
      <c r="H144" s="126"/>
    </row>
    <row r="145" spans="1:8" x14ac:dyDescent="0.25">
      <c r="A145" s="95"/>
      <c r="B145" s="94" t="s">
        <v>364</v>
      </c>
      <c r="C145" s="129">
        <v>0</v>
      </c>
      <c r="D145" s="129">
        <v>0</v>
      </c>
      <c r="E145" s="129">
        <v>0</v>
      </c>
      <c r="F145" s="129">
        <v>0</v>
      </c>
      <c r="G145" s="129">
        <v>0</v>
      </c>
      <c r="H145" s="126">
        <f t="shared" si="14"/>
        <v>0</v>
      </c>
    </row>
    <row r="146" spans="1:8" x14ac:dyDescent="0.25">
      <c r="A146" s="95"/>
      <c r="B146" s="94" t="s">
        <v>365</v>
      </c>
      <c r="C146" s="129">
        <v>0</v>
      </c>
      <c r="D146" s="129">
        <v>0</v>
      </c>
      <c r="E146" s="129">
        <v>0</v>
      </c>
      <c r="F146" s="129">
        <v>0</v>
      </c>
      <c r="G146" s="129">
        <v>0</v>
      </c>
      <c r="H146" s="126">
        <f t="shared" si="14"/>
        <v>0</v>
      </c>
    </row>
    <row r="147" spans="1:8" x14ac:dyDescent="0.25">
      <c r="A147" s="229" t="s">
        <v>366</v>
      </c>
      <c r="B147" s="240"/>
      <c r="C147" s="129">
        <f>+C148+C149+C150</f>
        <v>0</v>
      </c>
      <c r="D147" s="129">
        <f t="shared" ref="D147:H147" si="21">+D148+D149+D150</f>
        <v>0</v>
      </c>
      <c r="E147" s="129">
        <f t="shared" si="21"/>
        <v>0</v>
      </c>
      <c r="F147" s="129">
        <f t="shared" si="21"/>
        <v>0</v>
      </c>
      <c r="G147" s="129">
        <f t="shared" si="21"/>
        <v>0</v>
      </c>
      <c r="H147" s="129">
        <f t="shared" si="21"/>
        <v>0</v>
      </c>
    </row>
    <row r="148" spans="1:8" x14ac:dyDescent="0.25">
      <c r="A148" s="95"/>
      <c r="B148" s="94" t="s">
        <v>367</v>
      </c>
      <c r="C148" s="129">
        <v>0</v>
      </c>
      <c r="D148" s="129">
        <v>0</v>
      </c>
      <c r="E148" s="129">
        <v>0</v>
      </c>
      <c r="F148" s="129">
        <v>0</v>
      </c>
      <c r="G148" s="129">
        <v>0</v>
      </c>
      <c r="H148" s="126">
        <f t="shared" si="14"/>
        <v>0</v>
      </c>
    </row>
    <row r="149" spans="1:8" x14ac:dyDescent="0.25">
      <c r="A149" s="95"/>
      <c r="B149" s="94" t="s">
        <v>368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6">
        <f t="shared" si="14"/>
        <v>0</v>
      </c>
    </row>
    <row r="150" spans="1:8" x14ac:dyDescent="0.25">
      <c r="A150" s="95"/>
      <c r="B150" s="94" t="s">
        <v>369</v>
      </c>
      <c r="C150" s="129">
        <v>0</v>
      </c>
      <c r="D150" s="129">
        <v>0</v>
      </c>
      <c r="E150" s="129">
        <v>0</v>
      </c>
      <c r="F150" s="129">
        <v>0</v>
      </c>
      <c r="G150" s="129">
        <v>0</v>
      </c>
      <c r="H150" s="126">
        <f t="shared" si="14"/>
        <v>0</v>
      </c>
    </row>
    <row r="151" spans="1:8" x14ac:dyDescent="0.25">
      <c r="A151" s="229" t="s">
        <v>370</v>
      </c>
      <c r="B151" s="240"/>
      <c r="C151" s="129">
        <f>+C152+C153+C154+C155+C156+C157+C158</f>
        <v>0</v>
      </c>
      <c r="D151" s="129">
        <f t="shared" ref="D151:H151" si="22">+D152+D153+D154+D155+D156+D157+D158</f>
        <v>0</v>
      </c>
      <c r="E151" s="129">
        <f t="shared" si="22"/>
        <v>0</v>
      </c>
      <c r="F151" s="129">
        <f t="shared" si="22"/>
        <v>0</v>
      </c>
      <c r="G151" s="129">
        <f t="shared" si="22"/>
        <v>0</v>
      </c>
      <c r="H151" s="129">
        <f t="shared" si="22"/>
        <v>0</v>
      </c>
    </row>
    <row r="152" spans="1:8" x14ac:dyDescent="0.25">
      <c r="A152" s="95"/>
      <c r="B152" s="94" t="s">
        <v>371</v>
      </c>
      <c r="C152" s="129">
        <v>0</v>
      </c>
      <c r="D152" s="129">
        <v>0</v>
      </c>
      <c r="E152" s="129">
        <v>0</v>
      </c>
      <c r="F152" s="129">
        <v>0</v>
      </c>
      <c r="G152" s="129">
        <v>0</v>
      </c>
      <c r="H152" s="126">
        <f t="shared" si="14"/>
        <v>0</v>
      </c>
    </row>
    <row r="153" spans="1:8" x14ac:dyDescent="0.25">
      <c r="A153" s="95"/>
      <c r="B153" s="94" t="s">
        <v>372</v>
      </c>
      <c r="C153" s="129">
        <v>0</v>
      </c>
      <c r="D153" s="129">
        <v>0</v>
      </c>
      <c r="E153" s="129">
        <v>0</v>
      </c>
      <c r="F153" s="129">
        <v>0</v>
      </c>
      <c r="G153" s="129">
        <v>0</v>
      </c>
      <c r="H153" s="126">
        <f t="shared" ref="H153:H158" si="23">+E153-F153</f>
        <v>0</v>
      </c>
    </row>
    <row r="154" spans="1:8" x14ac:dyDescent="0.25">
      <c r="A154" s="95"/>
      <c r="B154" s="94" t="s">
        <v>373</v>
      </c>
      <c r="C154" s="129">
        <v>0</v>
      </c>
      <c r="D154" s="129">
        <v>0</v>
      </c>
      <c r="E154" s="129">
        <v>0</v>
      </c>
      <c r="F154" s="129">
        <v>0</v>
      </c>
      <c r="G154" s="129">
        <v>0</v>
      </c>
      <c r="H154" s="126">
        <f t="shared" si="23"/>
        <v>0</v>
      </c>
    </row>
    <row r="155" spans="1:8" x14ac:dyDescent="0.25">
      <c r="A155" s="95"/>
      <c r="B155" s="94" t="s">
        <v>374</v>
      </c>
      <c r="C155" s="129">
        <v>0</v>
      </c>
      <c r="D155" s="129">
        <v>0</v>
      </c>
      <c r="E155" s="129">
        <v>0</v>
      </c>
      <c r="F155" s="129">
        <v>0</v>
      </c>
      <c r="G155" s="129">
        <v>0</v>
      </c>
      <c r="H155" s="126">
        <f t="shared" si="23"/>
        <v>0</v>
      </c>
    </row>
    <row r="156" spans="1:8" x14ac:dyDescent="0.25">
      <c r="A156" s="95"/>
      <c r="B156" s="94" t="s">
        <v>375</v>
      </c>
      <c r="C156" s="129">
        <v>0</v>
      </c>
      <c r="D156" s="129">
        <v>0</v>
      </c>
      <c r="E156" s="129">
        <v>0</v>
      </c>
      <c r="F156" s="129">
        <v>0</v>
      </c>
      <c r="G156" s="129">
        <v>0</v>
      </c>
      <c r="H156" s="126">
        <f t="shared" si="23"/>
        <v>0</v>
      </c>
    </row>
    <row r="157" spans="1:8" x14ac:dyDescent="0.25">
      <c r="A157" s="95"/>
      <c r="B157" s="94" t="s">
        <v>376</v>
      </c>
      <c r="C157" s="129">
        <v>0</v>
      </c>
      <c r="D157" s="129">
        <v>0</v>
      </c>
      <c r="E157" s="129">
        <v>0</v>
      </c>
      <c r="F157" s="129">
        <v>0</v>
      </c>
      <c r="G157" s="129">
        <v>0</v>
      </c>
      <c r="H157" s="126">
        <f t="shared" si="23"/>
        <v>0</v>
      </c>
    </row>
    <row r="158" spans="1:8" x14ac:dyDescent="0.25">
      <c r="A158" s="95"/>
      <c r="B158" s="94" t="s">
        <v>377</v>
      </c>
      <c r="C158" s="129">
        <v>0</v>
      </c>
      <c r="D158" s="129">
        <v>0</v>
      </c>
      <c r="E158" s="129">
        <v>0</v>
      </c>
      <c r="F158" s="129">
        <v>0</v>
      </c>
      <c r="G158" s="129">
        <v>0</v>
      </c>
      <c r="H158" s="126">
        <f t="shared" si="23"/>
        <v>0</v>
      </c>
    </row>
    <row r="159" spans="1:8" x14ac:dyDescent="0.25">
      <c r="A159" s="95"/>
      <c r="B159" s="94"/>
      <c r="C159" s="129"/>
      <c r="D159" s="126"/>
      <c r="E159" s="126"/>
      <c r="F159" s="126"/>
      <c r="G159" s="126"/>
      <c r="H159" s="126"/>
    </row>
    <row r="160" spans="1:8" x14ac:dyDescent="0.25">
      <c r="A160" s="219" t="s">
        <v>383</v>
      </c>
      <c r="B160" s="234"/>
      <c r="C160" s="137">
        <f>+C8+C84</f>
        <v>17379753</v>
      </c>
      <c r="D160" s="137">
        <f t="shared" ref="D160:H160" si="24">+D8+D84</f>
        <v>817914</v>
      </c>
      <c r="E160" s="137">
        <f t="shared" si="24"/>
        <v>18197667</v>
      </c>
      <c r="F160" s="137">
        <f t="shared" si="24"/>
        <v>7706614</v>
      </c>
      <c r="G160" s="137">
        <f t="shared" si="24"/>
        <v>7657885</v>
      </c>
      <c r="H160" s="137">
        <f t="shared" si="24"/>
        <v>10491053</v>
      </c>
    </row>
    <row r="161" spans="1:8" ht="15.75" thickBot="1" x14ac:dyDescent="0.3">
      <c r="A161" s="96"/>
      <c r="B161" s="97"/>
      <c r="C161" s="135"/>
      <c r="D161" s="136"/>
      <c r="E161" s="136"/>
      <c r="F161" s="136"/>
      <c r="G161" s="136"/>
      <c r="H161" s="136"/>
    </row>
  </sheetData>
  <mergeCells count="37">
    <mergeCell ref="A151:B151"/>
    <mergeCell ref="A160:B160"/>
    <mergeCell ref="A94:B94"/>
    <mergeCell ref="A104:B104"/>
    <mergeCell ref="A114:B114"/>
    <mergeCell ref="A124:B124"/>
    <mergeCell ref="A134:B134"/>
    <mergeCell ref="G84:G85"/>
    <mergeCell ref="H84:H85"/>
    <mergeCell ref="A86:B86"/>
    <mergeCell ref="A138:B138"/>
    <mergeCell ref="A147:B147"/>
    <mergeCell ref="A85:B85"/>
    <mergeCell ref="C84:C85"/>
    <mergeCell ref="D84:D85"/>
    <mergeCell ref="E84:E85"/>
    <mergeCell ref="F84:F85"/>
    <mergeCell ref="A17:B17"/>
    <mergeCell ref="A27:B27"/>
    <mergeCell ref="A37:B37"/>
    <mergeCell ref="A82:B82"/>
    <mergeCell ref="A84:B84"/>
    <mergeCell ref="A57:B57"/>
    <mergeCell ref="A61:B61"/>
    <mergeCell ref="A70:B70"/>
    <mergeCell ref="A74:B74"/>
    <mergeCell ref="A47:B47"/>
    <mergeCell ref="A6:B7"/>
    <mergeCell ref="C6:G6"/>
    <mergeCell ref="H6:H7"/>
    <mergeCell ref="A8:B8"/>
    <mergeCell ref="A9:B9"/>
    <mergeCell ref="A1:H1"/>
    <mergeCell ref="A2:H2"/>
    <mergeCell ref="A3:H3"/>
    <mergeCell ref="A4:H4"/>
    <mergeCell ref="A5:H5"/>
  </mergeCells>
  <pageMargins left="0.9055118110236221" right="0" top="0.19685039370078741" bottom="0.19685039370078741" header="0" footer="0"/>
  <pageSetup scale="63" orientation="portrait" horizontalDpi="360" verticalDpi="360" r:id="rId1"/>
  <ignoredErrors>
    <ignoredError sqref="H47 H15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workbookViewId="0">
      <selection activeCell="G30" sqref="G30"/>
    </sheetView>
  </sheetViews>
  <sheetFormatPr baseColWidth="10" defaultRowHeight="15" x14ac:dyDescent="0.25"/>
  <cols>
    <col min="1" max="1" width="34.28515625" customWidth="1"/>
    <col min="2" max="2" width="14.140625" customWidth="1"/>
    <col min="3" max="3" width="14.5703125" customWidth="1"/>
    <col min="4" max="4" width="13.7109375" customWidth="1"/>
    <col min="5" max="5" width="13.140625" customWidth="1"/>
    <col min="6" max="6" width="14" customWidth="1"/>
    <col min="7" max="7" width="13.85546875" customWidth="1"/>
  </cols>
  <sheetData>
    <row r="1" spans="1:7" x14ac:dyDescent="0.25">
      <c r="A1" s="191" t="s">
        <v>441</v>
      </c>
      <c r="B1" s="251"/>
      <c r="C1" s="251"/>
      <c r="D1" s="251"/>
      <c r="E1" s="251"/>
      <c r="F1" s="251"/>
      <c r="G1" s="192"/>
    </row>
    <row r="2" spans="1:7" x14ac:dyDescent="0.25">
      <c r="A2" s="163" t="s">
        <v>298</v>
      </c>
      <c r="B2" s="164"/>
      <c r="C2" s="164"/>
      <c r="D2" s="164"/>
      <c r="E2" s="164"/>
      <c r="F2" s="164"/>
      <c r="G2" s="165"/>
    </row>
    <row r="3" spans="1:7" x14ac:dyDescent="0.25">
      <c r="A3" s="163" t="s">
        <v>378</v>
      </c>
      <c r="B3" s="164"/>
      <c r="C3" s="164"/>
      <c r="D3" s="164"/>
      <c r="E3" s="164"/>
      <c r="F3" s="164"/>
      <c r="G3" s="165"/>
    </row>
    <row r="4" spans="1:7" x14ac:dyDescent="0.25">
      <c r="A4" s="163" t="s">
        <v>448</v>
      </c>
      <c r="B4" s="164"/>
      <c r="C4" s="164"/>
      <c r="D4" s="164"/>
      <c r="E4" s="164"/>
      <c r="F4" s="164"/>
      <c r="G4" s="165"/>
    </row>
    <row r="5" spans="1:7" ht="15.75" thickBot="1" x14ac:dyDescent="0.3">
      <c r="A5" s="166" t="s">
        <v>1</v>
      </c>
      <c r="B5" s="167"/>
      <c r="C5" s="167"/>
      <c r="D5" s="167"/>
      <c r="E5" s="167"/>
      <c r="F5" s="167"/>
      <c r="G5" s="168"/>
    </row>
    <row r="6" spans="1:7" ht="15.75" thickBot="1" x14ac:dyDescent="0.3">
      <c r="A6" s="193" t="s">
        <v>2</v>
      </c>
      <c r="B6" s="188" t="s">
        <v>300</v>
      </c>
      <c r="C6" s="189"/>
      <c r="D6" s="189"/>
      <c r="E6" s="189"/>
      <c r="F6" s="190"/>
      <c r="G6" s="193" t="s">
        <v>301</v>
      </c>
    </row>
    <row r="7" spans="1:7" ht="18.75" thickBot="1" x14ac:dyDescent="0.3">
      <c r="A7" s="194"/>
      <c r="B7" s="15" t="s">
        <v>186</v>
      </c>
      <c r="C7" s="15" t="s">
        <v>231</v>
      </c>
      <c r="D7" s="15" t="s">
        <v>232</v>
      </c>
      <c r="E7" s="15" t="s">
        <v>187</v>
      </c>
      <c r="F7" s="15" t="s">
        <v>204</v>
      </c>
      <c r="G7" s="194"/>
    </row>
    <row r="8" spans="1:7" x14ac:dyDescent="0.25">
      <c r="A8" s="4" t="s">
        <v>379</v>
      </c>
      <c r="B8" s="249">
        <f>+B10+B11+B12+B13+B14+B15+B16+B17</f>
        <v>17379753</v>
      </c>
      <c r="C8" s="249">
        <f t="shared" ref="C8:F8" si="0">+C10+C11+C12+C13+C14+C15+C16+C17</f>
        <v>817914</v>
      </c>
      <c r="D8" s="249">
        <f t="shared" si="0"/>
        <v>18197667</v>
      </c>
      <c r="E8" s="249">
        <f t="shared" si="0"/>
        <v>7706614</v>
      </c>
      <c r="F8" s="249">
        <f t="shared" si="0"/>
        <v>7657885</v>
      </c>
      <c r="G8" s="249">
        <f>+D8-E8</f>
        <v>10491053</v>
      </c>
    </row>
    <row r="9" spans="1:7" x14ac:dyDescent="0.25">
      <c r="A9" s="4" t="s">
        <v>380</v>
      </c>
      <c r="B9" s="250"/>
      <c r="C9" s="250"/>
      <c r="D9" s="250"/>
      <c r="E9" s="250"/>
      <c r="F9" s="250"/>
      <c r="G9" s="250"/>
    </row>
    <row r="10" spans="1:7" x14ac:dyDescent="0.25">
      <c r="A10" s="3" t="s">
        <v>435</v>
      </c>
      <c r="B10" s="116">
        <v>559100</v>
      </c>
      <c r="C10" s="116">
        <v>0</v>
      </c>
      <c r="D10" s="116">
        <v>559100</v>
      </c>
      <c r="E10" s="116">
        <v>249440</v>
      </c>
      <c r="F10" s="116">
        <v>240440</v>
      </c>
      <c r="G10" s="114">
        <f>+D10-E10</f>
        <v>309660</v>
      </c>
    </row>
    <row r="11" spans="1:7" x14ac:dyDescent="0.25">
      <c r="A11" s="3" t="s">
        <v>436</v>
      </c>
      <c r="B11" s="116">
        <v>37302</v>
      </c>
      <c r="C11" s="116">
        <v>0</v>
      </c>
      <c r="D11" s="116">
        <v>37302</v>
      </c>
      <c r="E11" s="116">
        <v>5055</v>
      </c>
      <c r="F11" s="116">
        <v>5055</v>
      </c>
      <c r="G11" s="114">
        <f t="shared" ref="G11:G17" si="1">+D11-E11</f>
        <v>32247</v>
      </c>
    </row>
    <row r="12" spans="1:7" x14ac:dyDescent="0.25">
      <c r="A12" s="3" t="s">
        <v>442</v>
      </c>
      <c r="B12" s="116">
        <v>40000</v>
      </c>
      <c r="C12" s="116">
        <v>0</v>
      </c>
      <c r="D12" s="116">
        <v>40000</v>
      </c>
      <c r="E12" s="116">
        <v>0</v>
      </c>
      <c r="F12" s="116">
        <v>0</v>
      </c>
      <c r="G12" s="114">
        <f t="shared" si="1"/>
        <v>40000</v>
      </c>
    </row>
    <row r="13" spans="1:7" x14ac:dyDescent="0.25">
      <c r="A13" s="3" t="s">
        <v>443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4">
        <f t="shared" si="1"/>
        <v>0</v>
      </c>
    </row>
    <row r="14" spans="1:7" x14ac:dyDescent="0.25">
      <c r="A14" s="3" t="s">
        <v>439</v>
      </c>
      <c r="B14" s="116">
        <v>16743351</v>
      </c>
      <c r="C14" s="116">
        <v>817914</v>
      </c>
      <c r="D14" s="116">
        <v>17561265</v>
      </c>
      <c r="E14" s="116">
        <v>7452119</v>
      </c>
      <c r="F14" s="116">
        <v>7412390</v>
      </c>
      <c r="G14" s="114">
        <f t="shared" si="1"/>
        <v>10109146</v>
      </c>
    </row>
    <row r="15" spans="1:7" x14ac:dyDescent="0.25">
      <c r="A15" s="3"/>
      <c r="B15" s="116">
        <v>0</v>
      </c>
      <c r="C15" s="116">
        <v>0</v>
      </c>
      <c r="D15" s="116">
        <v>0</v>
      </c>
      <c r="E15" s="116">
        <v>0</v>
      </c>
      <c r="F15" s="116">
        <v>0</v>
      </c>
      <c r="G15" s="114">
        <f t="shared" si="1"/>
        <v>0</v>
      </c>
    </row>
    <row r="16" spans="1:7" x14ac:dyDescent="0.25">
      <c r="A16" s="3"/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4">
        <f t="shared" si="1"/>
        <v>0</v>
      </c>
    </row>
    <row r="17" spans="1:7" x14ac:dyDescent="0.25">
      <c r="A17" s="3"/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4">
        <f t="shared" si="1"/>
        <v>0</v>
      </c>
    </row>
    <row r="18" spans="1:7" x14ac:dyDescent="0.25">
      <c r="A18" s="3"/>
      <c r="B18" s="64"/>
      <c r="C18" s="64"/>
      <c r="D18" s="64"/>
      <c r="E18" s="64"/>
      <c r="F18" s="64"/>
      <c r="G18" s="64"/>
    </row>
    <row r="19" spans="1:7" x14ac:dyDescent="0.25">
      <c r="A19" s="24" t="s">
        <v>381</v>
      </c>
      <c r="B19" s="248">
        <f>+B21+B22+B23+B24+B25+B26+B27+B28</f>
        <v>0</v>
      </c>
      <c r="C19" s="248">
        <f t="shared" ref="C19:F19" si="2">+C21+C22+C23+C24+C25+C26+C27+C28</f>
        <v>0</v>
      </c>
      <c r="D19" s="248">
        <f t="shared" si="2"/>
        <v>0</v>
      </c>
      <c r="E19" s="248">
        <f t="shared" si="2"/>
        <v>0</v>
      </c>
      <c r="F19" s="248">
        <f t="shared" si="2"/>
        <v>0</v>
      </c>
      <c r="G19" s="248">
        <f>+D19-E19</f>
        <v>0</v>
      </c>
    </row>
    <row r="20" spans="1:7" x14ac:dyDescent="0.25">
      <c r="A20" s="24" t="s">
        <v>382</v>
      </c>
      <c r="B20" s="248"/>
      <c r="C20" s="248"/>
      <c r="D20" s="248"/>
      <c r="E20" s="248"/>
      <c r="F20" s="248"/>
      <c r="G20" s="248"/>
    </row>
    <row r="21" spans="1:7" x14ac:dyDescent="0.25">
      <c r="A21" s="3" t="s">
        <v>435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f>+D21-E21</f>
        <v>0</v>
      </c>
    </row>
    <row r="22" spans="1:7" x14ac:dyDescent="0.25">
      <c r="A22" s="3" t="s">
        <v>436</v>
      </c>
      <c r="B22" s="114">
        <v>0</v>
      </c>
      <c r="C22" s="114">
        <v>0</v>
      </c>
      <c r="D22" s="114">
        <v>0</v>
      </c>
      <c r="E22" s="114">
        <v>0</v>
      </c>
      <c r="F22" s="114">
        <v>0</v>
      </c>
      <c r="G22" s="114">
        <f t="shared" ref="G22:G28" si="3">+D22-E22</f>
        <v>0</v>
      </c>
    </row>
    <row r="23" spans="1:7" ht="18" x14ac:dyDescent="0.25">
      <c r="A23" s="3" t="s">
        <v>437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f t="shared" si="3"/>
        <v>0</v>
      </c>
    </row>
    <row r="24" spans="1:7" x14ac:dyDescent="0.25">
      <c r="A24" s="3" t="s">
        <v>438</v>
      </c>
      <c r="B24" s="114">
        <v>0</v>
      </c>
      <c r="C24" s="114">
        <v>0</v>
      </c>
      <c r="D24" s="114">
        <v>0</v>
      </c>
      <c r="E24" s="114">
        <v>0</v>
      </c>
      <c r="F24" s="114">
        <v>0</v>
      </c>
      <c r="G24" s="114">
        <f t="shared" si="3"/>
        <v>0</v>
      </c>
    </row>
    <row r="25" spans="1:7" x14ac:dyDescent="0.25">
      <c r="A25" s="3" t="s">
        <v>439</v>
      </c>
      <c r="B25" s="114">
        <v>0</v>
      </c>
      <c r="C25" s="114">
        <v>0</v>
      </c>
      <c r="D25" s="114">
        <v>0</v>
      </c>
      <c r="E25" s="114">
        <v>0</v>
      </c>
      <c r="F25" s="114">
        <v>0</v>
      </c>
      <c r="G25" s="114">
        <f t="shared" si="3"/>
        <v>0</v>
      </c>
    </row>
    <row r="26" spans="1:7" x14ac:dyDescent="0.25">
      <c r="A26" s="3"/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f t="shared" si="3"/>
        <v>0</v>
      </c>
    </row>
    <row r="27" spans="1:7" x14ac:dyDescent="0.25">
      <c r="A27" s="3"/>
      <c r="B27" s="114">
        <v>0</v>
      </c>
      <c r="C27" s="114">
        <v>0</v>
      </c>
      <c r="D27" s="114">
        <v>0</v>
      </c>
      <c r="E27" s="114">
        <v>0</v>
      </c>
      <c r="F27" s="114">
        <v>0</v>
      </c>
      <c r="G27" s="114">
        <f t="shared" si="3"/>
        <v>0</v>
      </c>
    </row>
    <row r="28" spans="1:7" x14ac:dyDescent="0.25">
      <c r="A28" s="3"/>
      <c r="B28" s="114">
        <v>0</v>
      </c>
      <c r="C28" s="114">
        <v>0</v>
      </c>
      <c r="D28" s="114">
        <v>0</v>
      </c>
      <c r="E28" s="114">
        <v>0</v>
      </c>
      <c r="F28" s="114">
        <v>0</v>
      </c>
      <c r="G28" s="114">
        <f t="shared" si="3"/>
        <v>0</v>
      </c>
    </row>
    <row r="29" spans="1:7" x14ac:dyDescent="0.25">
      <c r="A29" s="1"/>
      <c r="B29" s="64"/>
      <c r="C29" s="64"/>
      <c r="D29" s="64"/>
      <c r="E29" s="64"/>
      <c r="F29" s="64"/>
      <c r="G29" s="64"/>
    </row>
    <row r="30" spans="1:7" x14ac:dyDescent="0.25">
      <c r="A30" s="4" t="s">
        <v>383</v>
      </c>
      <c r="B30" s="120">
        <f t="shared" ref="B30:G30" si="4">+B8+B19</f>
        <v>17379753</v>
      </c>
      <c r="C30" s="120">
        <f t="shared" si="4"/>
        <v>817914</v>
      </c>
      <c r="D30" s="120">
        <f t="shared" si="4"/>
        <v>18197667</v>
      </c>
      <c r="E30" s="120">
        <f t="shared" si="4"/>
        <v>7706614</v>
      </c>
      <c r="F30" s="120">
        <f t="shared" si="4"/>
        <v>7657885</v>
      </c>
      <c r="G30" s="120">
        <f t="shared" si="4"/>
        <v>10491053</v>
      </c>
    </row>
    <row r="31" spans="1:7" ht="15.75" thickBot="1" x14ac:dyDescent="0.3">
      <c r="A31" s="12"/>
      <c r="B31" s="65"/>
      <c r="C31" s="65"/>
      <c r="D31" s="65"/>
      <c r="E31" s="65"/>
      <c r="F31" s="65"/>
      <c r="G31" s="65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ageMargins left="0.9055118110236221" right="0" top="0.74803149606299213" bottom="0.35433070866141736" header="0" footer="0"/>
  <pageSetup scale="7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0"/>
  <sheetViews>
    <sheetView workbookViewId="0">
      <selection activeCell="A5" sqref="A5:H5"/>
    </sheetView>
  </sheetViews>
  <sheetFormatPr baseColWidth="10" defaultRowHeight="15" x14ac:dyDescent="0.25"/>
  <cols>
    <col min="1" max="1" width="5" customWidth="1"/>
    <col min="2" max="2" width="44.42578125" customWidth="1"/>
    <col min="3" max="3" width="14.85546875" customWidth="1"/>
    <col min="4" max="4" width="16" customWidth="1"/>
    <col min="5" max="5" width="15.28515625" customWidth="1"/>
    <col min="6" max="6" width="14.28515625" customWidth="1"/>
    <col min="7" max="7" width="15.28515625" customWidth="1"/>
    <col min="8" max="8" width="15" customWidth="1"/>
  </cols>
  <sheetData>
    <row r="1" spans="1:8" x14ac:dyDescent="0.25">
      <c r="A1" s="160" t="s">
        <v>441</v>
      </c>
      <c r="B1" s="161"/>
      <c r="C1" s="161"/>
      <c r="D1" s="161"/>
      <c r="E1" s="161"/>
      <c r="F1" s="161"/>
      <c r="G1" s="161"/>
      <c r="H1" s="235"/>
    </row>
    <row r="2" spans="1:8" x14ac:dyDescent="0.25">
      <c r="A2" s="171" t="s">
        <v>298</v>
      </c>
      <c r="B2" s="197"/>
      <c r="C2" s="197"/>
      <c r="D2" s="197"/>
      <c r="E2" s="197"/>
      <c r="F2" s="197"/>
      <c r="G2" s="197"/>
      <c r="H2" s="236"/>
    </row>
    <row r="3" spans="1:8" x14ac:dyDescent="0.25">
      <c r="A3" s="171" t="s">
        <v>384</v>
      </c>
      <c r="B3" s="197"/>
      <c r="C3" s="197"/>
      <c r="D3" s="197"/>
      <c r="E3" s="197"/>
      <c r="F3" s="197"/>
      <c r="G3" s="197"/>
      <c r="H3" s="236"/>
    </row>
    <row r="4" spans="1:8" x14ac:dyDescent="0.25">
      <c r="A4" s="171" t="s">
        <v>452</v>
      </c>
      <c r="B4" s="197"/>
      <c r="C4" s="197"/>
      <c r="D4" s="197"/>
      <c r="E4" s="197"/>
      <c r="F4" s="197"/>
      <c r="G4" s="197"/>
      <c r="H4" s="236"/>
    </row>
    <row r="5" spans="1:8" ht="15.75" thickBot="1" x14ac:dyDescent="0.3">
      <c r="A5" s="173" t="s">
        <v>1</v>
      </c>
      <c r="B5" s="198"/>
      <c r="C5" s="198"/>
      <c r="D5" s="198"/>
      <c r="E5" s="198"/>
      <c r="F5" s="198"/>
      <c r="G5" s="198"/>
      <c r="H5" s="237"/>
    </row>
    <row r="6" spans="1:8" ht="15.75" thickBot="1" x14ac:dyDescent="0.3">
      <c r="A6" s="160" t="s">
        <v>2</v>
      </c>
      <c r="B6" s="162"/>
      <c r="C6" s="188" t="s">
        <v>300</v>
      </c>
      <c r="D6" s="189"/>
      <c r="E6" s="189"/>
      <c r="F6" s="189"/>
      <c r="G6" s="190"/>
      <c r="H6" s="193" t="s">
        <v>301</v>
      </c>
    </row>
    <row r="7" spans="1:8" ht="18.75" thickBot="1" x14ac:dyDescent="0.3">
      <c r="A7" s="173"/>
      <c r="B7" s="174"/>
      <c r="C7" s="15" t="s">
        <v>186</v>
      </c>
      <c r="D7" s="15" t="s">
        <v>302</v>
      </c>
      <c r="E7" s="15" t="s">
        <v>303</v>
      </c>
      <c r="F7" s="15" t="s">
        <v>187</v>
      </c>
      <c r="G7" s="15" t="s">
        <v>204</v>
      </c>
      <c r="H7" s="194"/>
    </row>
    <row r="8" spans="1:8" x14ac:dyDescent="0.25">
      <c r="A8" s="183"/>
      <c r="B8" s="252"/>
      <c r="C8" s="64"/>
      <c r="D8" s="64"/>
      <c r="E8" s="64"/>
      <c r="F8" s="64"/>
      <c r="G8" s="64"/>
      <c r="H8" s="64"/>
    </row>
    <row r="9" spans="1:8" ht="16.5" customHeight="1" x14ac:dyDescent="0.25">
      <c r="A9" s="253" t="s">
        <v>385</v>
      </c>
      <c r="B9" s="254"/>
      <c r="C9" s="120">
        <f>+C10+C20+C29+C40</f>
        <v>17379753</v>
      </c>
      <c r="D9" s="120">
        <f t="shared" ref="D9:G9" si="0">+D10+D20+D29+D40</f>
        <v>817914</v>
      </c>
      <c r="E9" s="120">
        <f t="shared" si="0"/>
        <v>18197667</v>
      </c>
      <c r="F9" s="120">
        <f t="shared" si="0"/>
        <v>7706614</v>
      </c>
      <c r="G9" s="120">
        <f t="shared" si="0"/>
        <v>7657885</v>
      </c>
      <c r="H9" s="130">
        <f>+E9-F9</f>
        <v>10491053</v>
      </c>
    </row>
    <row r="10" spans="1:8" x14ac:dyDescent="0.25">
      <c r="A10" s="219" t="s">
        <v>386</v>
      </c>
      <c r="B10" s="234"/>
      <c r="C10" s="130">
        <f>+C11+C12+C13+C14+C15+C16+C17+C18</f>
        <v>17379753</v>
      </c>
      <c r="D10" s="130">
        <f t="shared" ref="D10:G10" si="1">+D11+D12+D13+D14+D15+D16+D17+D18</f>
        <v>817914</v>
      </c>
      <c r="E10" s="130">
        <f t="shared" si="1"/>
        <v>18197667</v>
      </c>
      <c r="F10" s="130">
        <f t="shared" si="1"/>
        <v>7706614</v>
      </c>
      <c r="G10" s="130">
        <f t="shared" si="1"/>
        <v>7657885</v>
      </c>
      <c r="H10" s="130">
        <f>+E10-F10</f>
        <v>10491053</v>
      </c>
    </row>
    <row r="11" spans="1:8" x14ac:dyDescent="0.25">
      <c r="A11" s="50"/>
      <c r="B11" s="56" t="s">
        <v>387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f>+E11-F11</f>
        <v>0</v>
      </c>
    </row>
    <row r="12" spans="1:8" x14ac:dyDescent="0.25">
      <c r="A12" s="50"/>
      <c r="B12" s="56" t="s">
        <v>388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  <c r="H12" s="128">
        <f t="shared" ref="H12:H18" si="2">+E12-F12</f>
        <v>0</v>
      </c>
    </row>
    <row r="13" spans="1:8" x14ac:dyDescent="0.25">
      <c r="A13" s="50"/>
      <c r="B13" s="56" t="s">
        <v>389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f t="shared" si="2"/>
        <v>0</v>
      </c>
    </row>
    <row r="14" spans="1:8" x14ac:dyDescent="0.25">
      <c r="A14" s="50"/>
      <c r="B14" s="56" t="s">
        <v>390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f t="shared" si="2"/>
        <v>0</v>
      </c>
    </row>
    <row r="15" spans="1:8" x14ac:dyDescent="0.25">
      <c r="A15" s="50"/>
      <c r="B15" s="56" t="s">
        <v>391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f t="shared" si="2"/>
        <v>0</v>
      </c>
    </row>
    <row r="16" spans="1:8" x14ac:dyDescent="0.25">
      <c r="A16" s="50"/>
      <c r="B16" s="56" t="s">
        <v>392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f t="shared" si="2"/>
        <v>0</v>
      </c>
    </row>
    <row r="17" spans="1:8" x14ac:dyDescent="0.25">
      <c r="A17" s="50"/>
      <c r="B17" s="56" t="s">
        <v>393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  <c r="H17" s="126">
        <f t="shared" si="2"/>
        <v>0</v>
      </c>
    </row>
    <row r="18" spans="1:8" x14ac:dyDescent="0.25">
      <c r="A18" s="50"/>
      <c r="B18" s="56" t="s">
        <v>394</v>
      </c>
      <c r="C18" s="126">
        <v>17379753</v>
      </c>
      <c r="D18" s="126">
        <v>817914</v>
      </c>
      <c r="E18" s="126">
        <v>18197667</v>
      </c>
      <c r="F18" s="126">
        <v>7706614</v>
      </c>
      <c r="G18" s="126">
        <v>7657885</v>
      </c>
      <c r="H18" s="126">
        <f t="shared" si="2"/>
        <v>10491053</v>
      </c>
    </row>
    <row r="19" spans="1:8" x14ac:dyDescent="0.25">
      <c r="A19" s="66"/>
      <c r="B19" s="67"/>
      <c r="C19" s="61"/>
      <c r="D19" s="61"/>
      <c r="E19" s="61"/>
      <c r="F19" s="61"/>
      <c r="G19" s="61"/>
      <c r="H19" s="61"/>
    </row>
    <row r="20" spans="1:8" x14ac:dyDescent="0.25">
      <c r="A20" s="219" t="s">
        <v>395</v>
      </c>
      <c r="B20" s="234"/>
      <c r="C20" s="125">
        <f>+C21+C22+C23+C24+C25+C26+C27</f>
        <v>0</v>
      </c>
      <c r="D20" s="125">
        <f t="shared" ref="D20:H20" si="3">+D21+D22+D23+D24+D25+D26+D27</f>
        <v>0</v>
      </c>
      <c r="E20" s="125">
        <f t="shared" si="3"/>
        <v>0</v>
      </c>
      <c r="F20" s="125">
        <f t="shared" si="3"/>
        <v>0</v>
      </c>
      <c r="G20" s="125">
        <f t="shared" si="3"/>
        <v>0</v>
      </c>
      <c r="H20" s="125">
        <f t="shared" si="3"/>
        <v>0</v>
      </c>
    </row>
    <row r="21" spans="1:8" x14ac:dyDescent="0.25">
      <c r="A21" s="50"/>
      <c r="B21" s="56" t="s">
        <v>396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f t="shared" ref="H21:H27" si="4">+E21-F21</f>
        <v>0</v>
      </c>
    </row>
    <row r="22" spans="1:8" x14ac:dyDescent="0.25">
      <c r="A22" s="50"/>
      <c r="B22" s="56" t="s">
        <v>397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f t="shared" si="4"/>
        <v>0</v>
      </c>
    </row>
    <row r="23" spans="1:8" x14ac:dyDescent="0.25">
      <c r="A23" s="50"/>
      <c r="B23" s="56" t="s">
        <v>398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f t="shared" si="4"/>
        <v>0</v>
      </c>
    </row>
    <row r="24" spans="1:8" x14ac:dyDescent="0.25">
      <c r="A24" s="50"/>
      <c r="B24" s="56" t="s">
        <v>399</v>
      </c>
      <c r="C24" s="126">
        <v>0</v>
      </c>
      <c r="D24" s="126">
        <v>0</v>
      </c>
      <c r="E24" s="126">
        <v>0</v>
      </c>
      <c r="F24" s="126">
        <v>0</v>
      </c>
      <c r="G24" s="126">
        <v>0</v>
      </c>
      <c r="H24" s="126">
        <f t="shared" si="4"/>
        <v>0</v>
      </c>
    </row>
    <row r="25" spans="1:8" x14ac:dyDescent="0.25">
      <c r="A25" s="50"/>
      <c r="B25" s="56" t="s">
        <v>400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f t="shared" si="4"/>
        <v>0</v>
      </c>
    </row>
    <row r="26" spans="1:8" x14ac:dyDescent="0.25">
      <c r="A26" s="50"/>
      <c r="B26" s="56" t="s">
        <v>401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f t="shared" si="4"/>
        <v>0</v>
      </c>
    </row>
    <row r="27" spans="1:8" x14ac:dyDescent="0.25">
      <c r="A27" s="50"/>
      <c r="B27" s="56" t="s">
        <v>402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f t="shared" si="4"/>
        <v>0</v>
      </c>
    </row>
    <row r="28" spans="1:8" x14ac:dyDescent="0.25">
      <c r="A28" s="66"/>
      <c r="B28" s="67"/>
      <c r="C28" s="61"/>
      <c r="D28" s="61"/>
      <c r="E28" s="61"/>
      <c r="F28" s="61"/>
      <c r="G28" s="61"/>
      <c r="H28" s="61"/>
    </row>
    <row r="29" spans="1:8" x14ac:dyDescent="0.25">
      <c r="A29" s="219" t="s">
        <v>403</v>
      </c>
      <c r="B29" s="234"/>
      <c r="C29" s="125">
        <f>+C30+C31+C32+C33+C34+C35+C36+C37+C38</f>
        <v>0</v>
      </c>
      <c r="D29" s="125">
        <f t="shared" ref="D29:H29" si="5">+D30+D31+D32+D33+D34+D35+D36+D37+D38</f>
        <v>0</v>
      </c>
      <c r="E29" s="125">
        <f t="shared" si="5"/>
        <v>0</v>
      </c>
      <c r="F29" s="125">
        <f t="shared" si="5"/>
        <v>0</v>
      </c>
      <c r="G29" s="125">
        <f t="shared" si="5"/>
        <v>0</v>
      </c>
      <c r="H29" s="125">
        <f t="shared" si="5"/>
        <v>0</v>
      </c>
    </row>
    <row r="30" spans="1:8" x14ac:dyDescent="0.25">
      <c r="A30" s="50"/>
      <c r="B30" s="56" t="s">
        <v>404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f t="shared" ref="H30:H38" si="6">+E30-F30</f>
        <v>0</v>
      </c>
    </row>
    <row r="31" spans="1:8" x14ac:dyDescent="0.25">
      <c r="A31" s="50"/>
      <c r="B31" s="56" t="s">
        <v>405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H31" s="126">
        <f t="shared" si="6"/>
        <v>0</v>
      </c>
    </row>
    <row r="32" spans="1:8" x14ac:dyDescent="0.25">
      <c r="A32" s="50"/>
      <c r="B32" s="56" t="s">
        <v>406</v>
      </c>
      <c r="C32" s="126">
        <v>0</v>
      </c>
      <c r="D32" s="126">
        <v>0</v>
      </c>
      <c r="E32" s="126">
        <v>0</v>
      </c>
      <c r="F32" s="126">
        <v>0</v>
      </c>
      <c r="G32" s="126">
        <v>0</v>
      </c>
      <c r="H32" s="126">
        <f t="shared" si="6"/>
        <v>0</v>
      </c>
    </row>
    <row r="33" spans="1:8" x14ac:dyDescent="0.25">
      <c r="A33" s="50"/>
      <c r="B33" s="56" t="s">
        <v>407</v>
      </c>
      <c r="C33" s="126">
        <v>0</v>
      </c>
      <c r="D33" s="126">
        <v>0</v>
      </c>
      <c r="E33" s="126">
        <v>0</v>
      </c>
      <c r="F33" s="126">
        <v>0</v>
      </c>
      <c r="G33" s="126">
        <v>0</v>
      </c>
      <c r="H33" s="126">
        <f t="shared" si="6"/>
        <v>0</v>
      </c>
    </row>
    <row r="34" spans="1:8" x14ac:dyDescent="0.25">
      <c r="A34" s="50"/>
      <c r="B34" s="56" t="s">
        <v>408</v>
      </c>
      <c r="C34" s="126">
        <v>0</v>
      </c>
      <c r="D34" s="126">
        <v>0</v>
      </c>
      <c r="E34" s="126">
        <v>0</v>
      </c>
      <c r="F34" s="126">
        <v>0</v>
      </c>
      <c r="G34" s="126">
        <v>0</v>
      </c>
      <c r="H34" s="126">
        <f t="shared" si="6"/>
        <v>0</v>
      </c>
    </row>
    <row r="35" spans="1:8" x14ac:dyDescent="0.25">
      <c r="A35" s="50"/>
      <c r="B35" s="56" t="s">
        <v>409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f t="shared" si="6"/>
        <v>0</v>
      </c>
    </row>
    <row r="36" spans="1:8" x14ac:dyDescent="0.25">
      <c r="A36" s="50"/>
      <c r="B36" s="56" t="s">
        <v>410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f t="shared" si="6"/>
        <v>0</v>
      </c>
    </row>
    <row r="37" spans="1:8" x14ac:dyDescent="0.25">
      <c r="A37" s="50"/>
      <c r="B37" s="56" t="s">
        <v>411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f t="shared" si="6"/>
        <v>0</v>
      </c>
    </row>
    <row r="38" spans="1:8" x14ac:dyDescent="0.25">
      <c r="A38" s="50"/>
      <c r="B38" s="56" t="s">
        <v>412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f t="shared" si="6"/>
        <v>0</v>
      </c>
    </row>
    <row r="39" spans="1:8" x14ac:dyDescent="0.25">
      <c r="A39" s="66"/>
      <c r="B39" s="67"/>
      <c r="C39" s="61"/>
      <c r="D39" s="61"/>
      <c r="E39" s="61"/>
      <c r="F39" s="61"/>
      <c r="G39" s="61"/>
      <c r="H39" s="61"/>
    </row>
    <row r="40" spans="1:8" ht="21.75" customHeight="1" x14ac:dyDescent="0.25">
      <c r="A40" s="253" t="s">
        <v>413</v>
      </c>
      <c r="B40" s="255"/>
      <c r="C40" s="125">
        <f>+C41+C42+C43+C44</f>
        <v>0</v>
      </c>
      <c r="D40" s="125">
        <f t="shared" ref="D40:H40" si="7">+D41+D42+D43+D44</f>
        <v>0</v>
      </c>
      <c r="E40" s="125">
        <f t="shared" si="7"/>
        <v>0</v>
      </c>
      <c r="F40" s="125">
        <f t="shared" si="7"/>
        <v>0</v>
      </c>
      <c r="G40" s="125">
        <f t="shared" si="7"/>
        <v>0</v>
      </c>
      <c r="H40" s="125">
        <f t="shared" si="7"/>
        <v>0</v>
      </c>
    </row>
    <row r="41" spans="1:8" x14ac:dyDescent="0.25">
      <c r="A41" s="50"/>
      <c r="B41" s="56" t="s">
        <v>414</v>
      </c>
      <c r="C41" s="126">
        <v>0</v>
      </c>
      <c r="D41" s="126">
        <v>0</v>
      </c>
      <c r="E41" s="126">
        <v>0</v>
      </c>
      <c r="F41" s="126">
        <v>0</v>
      </c>
      <c r="G41" s="126">
        <v>0</v>
      </c>
      <c r="H41" s="126">
        <f t="shared" ref="H41:H44" si="8">+E41-F41</f>
        <v>0</v>
      </c>
    </row>
    <row r="42" spans="1:8" ht="22.5" customHeight="1" x14ac:dyDescent="0.25">
      <c r="A42" s="50"/>
      <c r="B42" s="60" t="s">
        <v>415</v>
      </c>
      <c r="C42" s="126">
        <v>0</v>
      </c>
      <c r="D42" s="126">
        <v>0</v>
      </c>
      <c r="E42" s="126">
        <v>0</v>
      </c>
      <c r="F42" s="126">
        <v>0</v>
      </c>
      <c r="G42" s="126">
        <v>0</v>
      </c>
      <c r="H42" s="126">
        <f t="shared" si="8"/>
        <v>0</v>
      </c>
    </row>
    <row r="43" spans="1:8" x14ac:dyDescent="0.25">
      <c r="A43" s="50"/>
      <c r="B43" s="56" t="s">
        <v>416</v>
      </c>
      <c r="C43" s="126">
        <v>0</v>
      </c>
      <c r="D43" s="126">
        <v>0</v>
      </c>
      <c r="E43" s="126">
        <v>0</v>
      </c>
      <c r="F43" s="126">
        <v>0</v>
      </c>
      <c r="G43" s="126">
        <v>0</v>
      </c>
      <c r="H43" s="126">
        <f t="shared" si="8"/>
        <v>0</v>
      </c>
    </row>
    <row r="44" spans="1:8" x14ac:dyDescent="0.25">
      <c r="A44" s="50"/>
      <c r="B44" s="56" t="s">
        <v>417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f t="shared" si="8"/>
        <v>0</v>
      </c>
    </row>
    <row r="45" spans="1:8" x14ac:dyDescent="0.25">
      <c r="A45" s="66"/>
      <c r="B45" s="67"/>
      <c r="C45" s="61"/>
      <c r="D45" s="61"/>
      <c r="E45" s="61"/>
      <c r="F45" s="61"/>
      <c r="G45" s="61"/>
      <c r="H45" s="61"/>
    </row>
    <row r="46" spans="1:8" x14ac:dyDescent="0.25">
      <c r="A46" s="219" t="s">
        <v>418</v>
      </c>
      <c r="B46" s="234"/>
      <c r="C46" s="125">
        <f>+C47+C57+C66+C77</f>
        <v>0</v>
      </c>
      <c r="D46" s="125">
        <f t="shared" ref="D46:H46" si="9">+D47+D57+D66+D77</f>
        <v>0</v>
      </c>
      <c r="E46" s="125">
        <f t="shared" si="9"/>
        <v>0</v>
      </c>
      <c r="F46" s="125">
        <f t="shared" si="9"/>
        <v>0</v>
      </c>
      <c r="G46" s="125">
        <f t="shared" si="9"/>
        <v>0</v>
      </c>
      <c r="H46" s="125">
        <f t="shared" si="9"/>
        <v>0</v>
      </c>
    </row>
    <row r="47" spans="1:8" x14ac:dyDescent="0.25">
      <c r="A47" s="219" t="s">
        <v>386</v>
      </c>
      <c r="B47" s="234"/>
      <c r="C47" s="125">
        <f>+C48+C49+C50+C51+C52+C53+C54+C55</f>
        <v>0</v>
      </c>
      <c r="D47" s="125">
        <f t="shared" ref="D47:H47" si="10">+D48+D49+D50+D51+D52+D53+D54+D55</f>
        <v>0</v>
      </c>
      <c r="E47" s="125">
        <f t="shared" si="10"/>
        <v>0</v>
      </c>
      <c r="F47" s="125">
        <f t="shared" si="10"/>
        <v>0</v>
      </c>
      <c r="G47" s="125">
        <f t="shared" si="10"/>
        <v>0</v>
      </c>
      <c r="H47" s="125">
        <f t="shared" si="10"/>
        <v>0</v>
      </c>
    </row>
    <row r="48" spans="1:8" x14ac:dyDescent="0.25">
      <c r="A48" s="50"/>
      <c r="B48" s="56" t="s">
        <v>387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f t="shared" ref="H48:H55" si="11">+E48-F48</f>
        <v>0</v>
      </c>
    </row>
    <row r="49" spans="1:8" x14ac:dyDescent="0.25">
      <c r="A49" s="50"/>
      <c r="B49" s="56" t="s">
        <v>388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f t="shared" si="11"/>
        <v>0</v>
      </c>
    </row>
    <row r="50" spans="1:8" x14ac:dyDescent="0.25">
      <c r="A50" s="50"/>
      <c r="B50" s="56" t="s">
        <v>389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  <c r="H50" s="126">
        <f t="shared" si="11"/>
        <v>0</v>
      </c>
    </row>
    <row r="51" spans="1:8" x14ac:dyDescent="0.25">
      <c r="A51" s="50"/>
      <c r="B51" s="56" t="s">
        <v>390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  <c r="H51" s="126">
        <f t="shared" si="11"/>
        <v>0</v>
      </c>
    </row>
    <row r="52" spans="1:8" x14ac:dyDescent="0.25">
      <c r="A52" s="50"/>
      <c r="B52" s="56" t="s">
        <v>391</v>
      </c>
      <c r="C52" s="126">
        <v>0</v>
      </c>
      <c r="D52" s="126">
        <v>0</v>
      </c>
      <c r="E52" s="126">
        <v>0</v>
      </c>
      <c r="F52" s="126">
        <v>0</v>
      </c>
      <c r="G52" s="126">
        <v>0</v>
      </c>
      <c r="H52" s="126">
        <f t="shared" si="11"/>
        <v>0</v>
      </c>
    </row>
    <row r="53" spans="1:8" x14ac:dyDescent="0.25">
      <c r="A53" s="50"/>
      <c r="B53" s="56" t="s">
        <v>392</v>
      </c>
      <c r="C53" s="126">
        <v>0</v>
      </c>
      <c r="D53" s="126">
        <v>0</v>
      </c>
      <c r="E53" s="126">
        <v>0</v>
      </c>
      <c r="F53" s="126">
        <v>0</v>
      </c>
      <c r="G53" s="126">
        <v>0</v>
      </c>
      <c r="H53" s="126">
        <f t="shared" si="11"/>
        <v>0</v>
      </c>
    </row>
    <row r="54" spans="1:8" x14ac:dyDescent="0.25">
      <c r="A54" s="50"/>
      <c r="B54" s="56" t="s">
        <v>393</v>
      </c>
      <c r="C54" s="126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f t="shared" si="11"/>
        <v>0</v>
      </c>
    </row>
    <row r="55" spans="1:8" x14ac:dyDescent="0.25">
      <c r="A55" s="50"/>
      <c r="B55" s="56" t="s">
        <v>394</v>
      </c>
      <c r="C55" s="126">
        <v>0</v>
      </c>
      <c r="D55" s="126">
        <v>0</v>
      </c>
      <c r="E55" s="126">
        <v>0</v>
      </c>
      <c r="F55" s="126">
        <v>0</v>
      </c>
      <c r="G55" s="126">
        <v>0</v>
      </c>
      <c r="H55" s="126">
        <f t="shared" si="11"/>
        <v>0</v>
      </c>
    </row>
    <row r="56" spans="1:8" x14ac:dyDescent="0.25">
      <c r="A56" s="66"/>
      <c r="B56" s="67"/>
      <c r="C56" s="61"/>
      <c r="D56" s="61"/>
      <c r="E56" s="61"/>
      <c r="F56" s="61"/>
      <c r="G56" s="61"/>
      <c r="H56" s="61"/>
    </row>
    <row r="57" spans="1:8" x14ac:dyDescent="0.25">
      <c r="A57" s="219" t="s">
        <v>395</v>
      </c>
      <c r="B57" s="234"/>
      <c r="C57" s="125">
        <f>+C58+C59+C60+C61+C62+C63+C64</f>
        <v>0</v>
      </c>
      <c r="D57" s="125">
        <f t="shared" ref="D57:H57" si="12">+D58+D59+D60+D61+D62+D63+D64</f>
        <v>0</v>
      </c>
      <c r="E57" s="125">
        <f t="shared" si="12"/>
        <v>0</v>
      </c>
      <c r="F57" s="125">
        <f t="shared" si="12"/>
        <v>0</v>
      </c>
      <c r="G57" s="125">
        <f t="shared" si="12"/>
        <v>0</v>
      </c>
      <c r="H57" s="125">
        <f t="shared" si="12"/>
        <v>0</v>
      </c>
    </row>
    <row r="58" spans="1:8" x14ac:dyDescent="0.25">
      <c r="A58" s="50"/>
      <c r="B58" s="56" t="s">
        <v>396</v>
      </c>
      <c r="C58" s="126">
        <v>0</v>
      </c>
      <c r="D58" s="126">
        <v>0</v>
      </c>
      <c r="E58" s="126">
        <v>0</v>
      </c>
      <c r="F58" s="126">
        <v>0</v>
      </c>
      <c r="G58" s="126">
        <v>0</v>
      </c>
      <c r="H58" s="126">
        <f t="shared" ref="H58:H64" si="13">+E58-F58</f>
        <v>0</v>
      </c>
    </row>
    <row r="59" spans="1:8" x14ac:dyDescent="0.25">
      <c r="A59" s="50"/>
      <c r="B59" s="56" t="s">
        <v>397</v>
      </c>
      <c r="C59" s="126">
        <v>0</v>
      </c>
      <c r="D59" s="126">
        <v>0</v>
      </c>
      <c r="E59" s="126">
        <v>0</v>
      </c>
      <c r="F59" s="126">
        <v>0</v>
      </c>
      <c r="G59" s="126">
        <v>0</v>
      </c>
      <c r="H59" s="126">
        <f t="shared" si="13"/>
        <v>0</v>
      </c>
    </row>
    <row r="60" spans="1:8" x14ac:dyDescent="0.25">
      <c r="A60" s="50"/>
      <c r="B60" s="56" t="s">
        <v>398</v>
      </c>
      <c r="C60" s="126">
        <v>0</v>
      </c>
      <c r="D60" s="126">
        <v>0</v>
      </c>
      <c r="E60" s="126">
        <v>0</v>
      </c>
      <c r="F60" s="126">
        <v>0</v>
      </c>
      <c r="G60" s="126">
        <v>0</v>
      </c>
      <c r="H60" s="126">
        <f t="shared" si="13"/>
        <v>0</v>
      </c>
    </row>
    <row r="61" spans="1:8" x14ac:dyDescent="0.25">
      <c r="A61" s="50"/>
      <c r="B61" s="56" t="s">
        <v>399</v>
      </c>
      <c r="C61" s="126">
        <v>0</v>
      </c>
      <c r="D61" s="126">
        <v>0</v>
      </c>
      <c r="E61" s="126">
        <v>0</v>
      </c>
      <c r="F61" s="126">
        <v>0</v>
      </c>
      <c r="G61" s="126">
        <v>0</v>
      </c>
      <c r="H61" s="126">
        <f t="shared" si="13"/>
        <v>0</v>
      </c>
    </row>
    <row r="62" spans="1:8" x14ac:dyDescent="0.25">
      <c r="A62" s="50"/>
      <c r="B62" s="56" t="s">
        <v>400</v>
      </c>
      <c r="C62" s="126">
        <v>0</v>
      </c>
      <c r="D62" s="126">
        <v>0</v>
      </c>
      <c r="E62" s="126">
        <v>0</v>
      </c>
      <c r="F62" s="126">
        <v>0</v>
      </c>
      <c r="G62" s="126">
        <v>0</v>
      </c>
      <c r="H62" s="126">
        <f t="shared" si="13"/>
        <v>0</v>
      </c>
    </row>
    <row r="63" spans="1:8" x14ac:dyDescent="0.25">
      <c r="A63" s="50"/>
      <c r="B63" s="56" t="s">
        <v>401</v>
      </c>
      <c r="C63" s="126">
        <v>0</v>
      </c>
      <c r="D63" s="126">
        <v>0</v>
      </c>
      <c r="E63" s="126">
        <v>0</v>
      </c>
      <c r="F63" s="126">
        <v>0</v>
      </c>
      <c r="G63" s="126">
        <v>0</v>
      </c>
      <c r="H63" s="126">
        <f t="shared" si="13"/>
        <v>0</v>
      </c>
    </row>
    <row r="64" spans="1:8" x14ac:dyDescent="0.25">
      <c r="A64" s="50"/>
      <c r="B64" s="56" t="s">
        <v>402</v>
      </c>
      <c r="C64" s="126">
        <v>0</v>
      </c>
      <c r="D64" s="126">
        <v>0</v>
      </c>
      <c r="E64" s="126">
        <v>0</v>
      </c>
      <c r="F64" s="126">
        <v>0</v>
      </c>
      <c r="G64" s="126">
        <v>0</v>
      </c>
      <c r="H64" s="126">
        <f t="shared" si="13"/>
        <v>0</v>
      </c>
    </row>
    <row r="65" spans="1:8" x14ac:dyDescent="0.25">
      <c r="A65" s="66"/>
      <c r="B65" s="67"/>
      <c r="C65" s="61"/>
      <c r="D65" s="61"/>
      <c r="E65" s="61"/>
      <c r="F65" s="61"/>
      <c r="G65" s="61"/>
      <c r="H65" s="61"/>
    </row>
    <row r="66" spans="1:8" x14ac:dyDescent="0.25">
      <c r="A66" s="219" t="s">
        <v>403</v>
      </c>
      <c r="B66" s="234"/>
      <c r="C66" s="125">
        <f>+C67+C68+C69+C70+C71+C72+C73+C74+C75</f>
        <v>0</v>
      </c>
      <c r="D66" s="125">
        <f t="shared" ref="D66:H66" si="14">+D67+D68+D69+D70+D71+D72+D73+D74+D75</f>
        <v>0</v>
      </c>
      <c r="E66" s="125">
        <f t="shared" si="14"/>
        <v>0</v>
      </c>
      <c r="F66" s="125">
        <f t="shared" si="14"/>
        <v>0</v>
      </c>
      <c r="G66" s="125">
        <f t="shared" si="14"/>
        <v>0</v>
      </c>
      <c r="H66" s="125">
        <f t="shared" si="14"/>
        <v>0</v>
      </c>
    </row>
    <row r="67" spans="1:8" x14ac:dyDescent="0.25">
      <c r="A67" s="50"/>
      <c r="B67" s="56" t="s">
        <v>404</v>
      </c>
      <c r="C67" s="126">
        <v>0</v>
      </c>
      <c r="D67" s="126">
        <v>0</v>
      </c>
      <c r="E67" s="126">
        <v>0</v>
      </c>
      <c r="F67" s="126">
        <v>0</v>
      </c>
      <c r="G67" s="126">
        <v>0</v>
      </c>
      <c r="H67" s="126">
        <f t="shared" ref="H67:H75" si="15">+E67-F67</f>
        <v>0</v>
      </c>
    </row>
    <row r="68" spans="1:8" x14ac:dyDescent="0.25">
      <c r="A68" s="50"/>
      <c r="B68" s="56" t="s">
        <v>405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  <c r="H68" s="126">
        <f t="shared" si="15"/>
        <v>0</v>
      </c>
    </row>
    <row r="69" spans="1:8" x14ac:dyDescent="0.25">
      <c r="A69" s="50"/>
      <c r="B69" s="56" t="s">
        <v>406</v>
      </c>
      <c r="C69" s="126">
        <v>0</v>
      </c>
      <c r="D69" s="126">
        <v>0</v>
      </c>
      <c r="E69" s="126">
        <v>0</v>
      </c>
      <c r="F69" s="126">
        <v>0</v>
      </c>
      <c r="G69" s="126">
        <v>0</v>
      </c>
      <c r="H69" s="126">
        <f t="shared" si="15"/>
        <v>0</v>
      </c>
    </row>
    <row r="70" spans="1:8" x14ac:dyDescent="0.25">
      <c r="A70" s="50"/>
      <c r="B70" s="56" t="s">
        <v>407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f t="shared" si="15"/>
        <v>0</v>
      </c>
    </row>
    <row r="71" spans="1:8" x14ac:dyDescent="0.25">
      <c r="A71" s="50"/>
      <c r="B71" s="56" t="s">
        <v>408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  <c r="H71" s="126">
        <f t="shared" si="15"/>
        <v>0</v>
      </c>
    </row>
    <row r="72" spans="1:8" x14ac:dyDescent="0.25">
      <c r="A72" s="50"/>
      <c r="B72" s="56" t="s">
        <v>409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  <c r="H72" s="126">
        <f t="shared" si="15"/>
        <v>0</v>
      </c>
    </row>
    <row r="73" spans="1:8" x14ac:dyDescent="0.25">
      <c r="A73" s="50"/>
      <c r="B73" s="56" t="s">
        <v>410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f t="shared" si="15"/>
        <v>0</v>
      </c>
    </row>
    <row r="74" spans="1:8" x14ac:dyDescent="0.25">
      <c r="A74" s="50"/>
      <c r="B74" s="56" t="s">
        <v>411</v>
      </c>
      <c r="C74" s="126">
        <v>0</v>
      </c>
      <c r="D74" s="126">
        <v>0</v>
      </c>
      <c r="E74" s="126">
        <v>0</v>
      </c>
      <c r="F74" s="126">
        <v>0</v>
      </c>
      <c r="G74" s="126">
        <v>0</v>
      </c>
      <c r="H74" s="126">
        <f t="shared" si="15"/>
        <v>0</v>
      </c>
    </row>
    <row r="75" spans="1:8" x14ac:dyDescent="0.25">
      <c r="A75" s="50"/>
      <c r="B75" s="56" t="s">
        <v>412</v>
      </c>
      <c r="C75" s="126">
        <v>0</v>
      </c>
      <c r="D75" s="126">
        <v>0</v>
      </c>
      <c r="E75" s="126">
        <v>0</v>
      </c>
      <c r="F75" s="126">
        <v>0</v>
      </c>
      <c r="G75" s="126">
        <v>0</v>
      </c>
      <c r="H75" s="126">
        <f t="shared" si="15"/>
        <v>0</v>
      </c>
    </row>
    <row r="76" spans="1:8" x14ac:dyDescent="0.25">
      <c r="A76" s="66"/>
      <c r="B76" s="67"/>
      <c r="C76" s="61"/>
      <c r="D76" s="61"/>
      <c r="E76" s="61"/>
      <c r="F76" s="61"/>
      <c r="G76" s="61"/>
      <c r="H76" s="61"/>
    </row>
    <row r="77" spans="1:8" ht="18.75" customHeight="1" x14ac:dyDescent="0.25">
      <c r="A77" s="253" t="s">
        <v>413</v>
      </c>
      <c r="B77" s="255"/>
      <c r="C77" s="125">
        <f>+C78+C79+C80+C81</f>
        <v>0</v>
      </c>
      <c r="D77" s="125">
        <f t="shared" ref="D77:H77" si="16">+D78+D79+D80+D81</f>
        <v>0</v>
      </c>
      <c r="E77" s="125">
        <f t="shared" si="16"/>
        <v>0</v>
      </c>
      <c r="F77" s="125">
        <f t="shared" si="16"/>
        <v>0</v>
      </c>
      <c r="G77" s="125">
        <f t="shared" si="16"/>
        <v>0</v>
      </c>
      <c r="H77" s="125">
        <f t="shared" si="16"/>
        <v>0</v>
      </c>
    </row>
    <row r="78" spans="1:8" x14ac:dyDescent="0.25">
      <c r="A78" s="50"/>
      <c r="B78" s="56" t="s">
        <v>414</v>
      </c>
      <c r="C78" s="126">
        <v>0</v>
      </c>
      <c r="D78" s="126">
        <v>0</v>
      </c>
      <c r="E78" s="126">
        <v>0</v>
      </c>
      <c r="F78" s="126">
        <v>0</v>
      </c>
      <c r="G78" s="126">
        <v>0</v>
      </c>
      <c r="H78" s="126">
        <f t="shared" ref="H78:H81" si="17">+E78-F78</f>
        <v>0</v>
      </c>
    </row>
    <row r="79" spans="1:8" ht="22.5" customHeight="1" x14ac:dyDescent="0.25">
      <c r="A79" s="50"/>
      <c r="B79" s="60" t="s">
        <v>415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  <c r="H79" s="126">
        <f t="shared" si="17"/>
        <v>0</v>
      </c>
    </row>
    <row r="80" spans="1:8" x14ac:dyDescent="0.25">
      <c r="A80" s="50"/>
      <c r="B80" s="56" t="s">
        <v>416</v>
      </c>
      <c r="C80" s="126">
        <v>0</v>
      </c>
      <c r="D80" s="126">
        <v>0</v>
      </c>
      <c r="E80" s="126">
        <v>0</v>
      </c>
      <c r="F80" s="126">
        <v>0</v>
      </c>
      <c r="G80" s="126">
        <v>0</v>
      </c>
      <c r="H80" s="126">
        <f t="shared" si="17"/>
        <v>0</v>
      </c>
    </row>
    <row r="81" spans="1:8" x14ac:dyDescent="0.25">
      <c r="A81" s="50"/>
      <c r="B81" s="56" t="s">
        <v>417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  <c r="H81" s="126">
        <f t="shared" si="17"/>
        <v>0</v>
      </c>
    </row>
    <row r="82" spans="1:8" x14ac:dyDescent="0.25">
      <c r="A82" s="66"/>
      <c r="B82" s="67"/>
      <c r="C82" s="61"/>
      <c r="D82" s="61"/>
      <c r="E82" s="61"/>
      <c r="F82" s="61"/>
      <c r="G82" s="61"/>
      <c r="H82" s="61"/>
    </row>
    <row r="83" spans="1:8" x14ac:dyDescent="0.25">
      <c r="A83" s="219" t="s">
        <v>383</v>
      </c>
      <c r="B83" s="234"/>
      <c r="C83" s="130">
        <f>+C9+C46</f>
        <v>17379753</v>
      </c>
      <c r="D83" s="130">
        <f t="shared" ref="D83:H83" si="18">+D9+D46</f>
        <v>817914</v>
      </c>
      <c r="E83" s="130">
        <f t="shared" si="18"/>
        <v>18197667</v>
      </c>
      <c r="F83" s="130">
        <f t="shared" si="18"/>
        <v>7706614</v>
      </c>
      <c r="G83" s="130">
        <f t="shared" si="18"/>
        <v>7657885</v>
      </c>
      <c r="H83" s="130">
        <f t="shared" si="18"/>
        <v>10491053</v>
      </c>
    </row>
    <row r="84" spans="1:8" ht="15.75" thickBot="1" x14ac:dyDescent="0.3">
      <c r="A84" s="68"/>
      <c r="B84" s="69"/>
      <c r="C84" s="63"/>
      <c r="D84" s="63"/>
      <c r="E84" s="63"/>
      <c r="F84" s="63"/>
      <c r="G84" s="63"/>
      <c r="H84" s="63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9055118110236221" right="0" top="0.15748031496062992" bottom="0.19685039370078741" header="0" footer="0"/>
  <pageSetup scale="6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workbookViewId="0">
      <selection activeCell="A5" sqref="A5:G5"/>
    </sheetView>
  </sheetViews>
  <sheetFormatPr baseColWidth="10" defaultRowHeight="15" x14ac:dyDescent="0.25"/>
  <cols>
    <col min="1" max="1" width="43.28515625" customWidth="1"/>
    <col min="2" max="2" width="15.5703125" customWidth="1"/>
    <col min="3" max="3" width="14.28515625" customWidth="1"/>
    <col min="4" max="4" width="15.5703125" customWidth="1"/>
    <col min="5" max="5" width="14.42578125" customWidth="1"/>
    <col min="6" max="6" width="15.28515625" customWidth="1"/>
    <col min="7" max="7" width="14.85546875" customWidth="1"/>
  </cols>
  <sheetData>
    <row r="1" spans="1:7" x14ac:dyDescent="0.25">
      <c r="A1" s="160" t="s">
        <v>441</v>
      </c>
      <c r="B1" s="161"/>
      <c r="C1" s="161"/>
      <c r="D1" s="161"/>
      <c r="E1" s="161"/>
      <c r="F1" s="161"/>
      <c r="G1" s="235"/>
    </row>
    <row r="2" spans="1:7" x14ac:dyDescent="0.25">
      <c r="A2" s="171" t="s">
        <v>298</v>
      </c>
      <c r="B2" s="197"/>
      <c r="C2" s="197"/>
      <c r="D2" s="197"/>
      <c r="E2" s="197"/>
      <c r="F2" s="197"/>
      <c r="G2" s="236"/>
    </row>
    <row r="3" spans="1:7" x14ac:dyDescent="0.25">
      <c r="A3" s="171" t="s">
        <v>419</v>
      </c>
      <c r="B3" s="197"/>
      <c r="C3" s="197"/>
      <c r="D3" s="197"/>
      <c r="E3" s="197"/>
      <c r="F3" s="197"/>
      <c r="G3" s="236"/>
    </row>
    <row r="4" spans="1:7" x14ac:dyDescent="0.25">
      <c r="A4" s="171" t="s">
        <v>448</v>
      </c>
      <c r="B4" s="197"/>
      <c r="C4" s="197"/>
      <c r="D4" s="197"/>
      <c r="E4" s="197"/>
      <c r="F4" s="197"/>
      <c r="G4" s="236"/>
    </row>
    <row r="5" spans="1:7" ht="15.75" thickBot="1" x14ac:dyDescent="0.3">
      <c r="A5" s="173" t="s">
        <v>1</v>
      </c>
      <c r="B5" s="198"/>
      <c r="C5" s="198"/>
      <c r="D5" s="198"/>
      <c r="E5" s="198"/>
      <c r="F5" s="198"/>
      <c r="G5" s="237"/>
    </row>
    <row r="6" spans="1:7" ht="15.75" thickBot="1" x14ac:dyDescent="0.3">
      <c r="A6" s="205" t="s">
        <v>2</v>
      </c>
      <c r="B6" s="188" t="s">
        <v>300</v>
      </c>
      <c r="C6" s="189"/>
      <c r="D6" s="189"/>
      <c r="E6" s="189"/>
      <c r="F6" s="190"/>
      <c r="G6" s="193" t="s">
        <v>301</v>
      </c>
    </row>
    <row r="7" spans="1:7" ht="18.75" thickBot="1" x14ac:dyDescent="0.3">
      <c r="A7" s="206"/>
      <c r="B7" s="15" t="s">
        <v>186</v>
      </c>
      <c r="C7" s="15" t="s">
        <v>302</v>
      </c>
      <c r="D7" s="15" t="s">
        <v>303</v>
      </c>
      <c r="E7" s="15" t="s">
        <v>420</v>
      </c>
      <c r="F7" s="15" t="s">
        <v>204</v>
      </c>
      <c r="G7" s="194"/>
    </row>
    <row r="8" spans="1:7" x14ac:dyDescent="0.25">
      <c r="A8" s="70" t="s">
        <v>421</v>
      </c>
      <c r="B8" s="111">
        <f>+B9+B10+B11+B14+B15+B18</f>
        <v>0</v>
      </c>
      <c r="C8" s="111">
        <f t="shared" ref="C8:F8" si="0">+C9+C10+C11+C14+C15+C18</f>
        <v>0</v>
      </c>
      <c r="D8" s="111">
        <f t="shared" si="0"/>
        <v>0</v>
      </c>
      <c r="E8" s="111">
        <f t="shared" si="0"/>
        <v>0</v>
      </c>
      <c r="F8" s="111">
        <f t="shared" si="0"/>
        <v>0</v>
      </c>
      <c r="G8" s="102">
        <f>+D8-E8</f>
        <v>0</v>
      </c>
    </row>
    <row r="9" spans="1:7" x14ac:dyDescent="0.25">
      <c r="A9" s="72" t="s">
        <v>422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0">
        <f>+D9-E9</f>
        <v>0</v>
      </c>
    </row>
    <row r="10" spans="1:7" x14ac:dyDescent="0.25">
      <c r="A10" s="72" t="s">
        <v>423</v>
      </c>
      <c r="B10" s="100">
        <f>+B11+B12</f>
        <v>0</v>
      </c>
      <c r="C10" s="100">
        <f t="shared" ref="C10:G11" si="1">+C11+C12</f>
        <v>0</v>
      </c>
      <c r="D10" s="100">
        <f t="shared" si="1"/>
        <v>0</v>
      </c>
      <c r="E10" s="100">
        <f t="shared" si="1"/>
        <v>0</v>
      </c>
      <c r="F10" s="100">
        <f t="shared" si="1"/>
        <v>0</v>
      </c>
      <c r="G10" s="100">
        <f>+D10-E10</f>
        <v>0</v>
      </c>
    </row>
    <row r="11" spans="1:7" x14ac:dyDescent="0.25">
      <c r="A11" s="72" t="s">
        <v>424</v>
      </c>
      <c r="B11" s="100">
        <f>+B12+B13</f>
        <v>0</v>
      </c>
      <c r="C11" s="100">
        <f t="shared" si="1"/>
        <v>0</v>
      </c>
      <c r="D11" s="100">
        <f t="shared" si="1"/>
        <v>0</v>
      </c>
      <c r="E11" s="100">
        <f t="shared" si="1"/>
        <v>0</v>
      </c>
      <c r="F11" s="100">
        <f t="shared" si="1"/>
        <v>0</v>
      </c>
      <c r="G11" s="100">
        <f t="shared" si="1"/>
        <v>0</v>
      </c>
    </row>
    <row r="12" spans="1:7" x14ac:dyDescent="0.25">
      <c r="A12" s="72" t="s">
        <v>425</v>
      </c>
      <c r="B12" s="100">
        <f t="shared" ref="B12:G12" si="2">+B13+B14</f>
        <v>0</v>
      </c>
      <c r="C12" s="100">
        <f t="shared" si="2"/>
        <v>0</v>
      </c>
      <c r="D12" s="100">
        <f t="shared" si="2"/>
        <v>0</v>
      </c>
      <c r="E12" s="100">
        <f t="shared" si="2"/>
        <v>0</v>
      </c>
      <c r="F12" s="100">
        <f t="shared" si="2"/>
        <v>0</v>
      </c>
      <c r="G12" s="100">
        <f t="shared" si="2"/>
        <v>0</v>
      </c>
    </row>
    <row r="13" spans="1:7" x14ac:dyDescent="0.25">
      <c r="A13" s="72" t="s">
        <v>426</v>
      </c>
      <c r="B13" s="100">
        <f t="shared" ref="B13:G13" si="3">+B14+B15</f>
        <v>0</v>
      </c>
      <c r="C13" s="100">
        <f t="shared" si="3"/>
        <v>0</v>
      </c>
      <c r="D13" s="100">
        <f t="shared" si="3"/>
        <v>0</v>
      </c>
      <c r="E13" s="100">
        <f t="shared" si="3"/>
        <v>0</v>
      </c>
      <c r="F13" s="100">
        <f t="shared" si="3"/>
        <v>0</v>
      </c>
      <c r="G13" s="100">
        <f t="shared" si="3"/>
        <v>0</v>
      </c>
    </row>
    <row r="14" spans="1:7" x14ac:dyDescent="0.25">
      <c r="A14" s="72" t="s">
        <v>427</v>
      </c>
      <c r="B14" s="100">
        <f t="shared" ref="B14:G18" si="4">+B15+B16</f>
        <v>0</v>
      </c>
      <c r="C14" s="100">
        <f t="shared" si="4"/>
        <v>0</v>
      </c>
      <c r="D14" s="100">
        <f t="shared" si="4"/>
        <v>0</v>
      </c>
      <c r="E14" s="100">
        <f t="shared" si="4"/>
        <v>0</v>
      </c>
      <c r="F14" s="100">
        <f t="shared" si="4"/>
        <v>0</v>
      </c>
      <c r="G14" s="100">
        <f t="shared" si="4"/>
        <v>0</v>
      </c>
    </row>
    <row r="15" spans="1:7" ht="18" x14ac:dyDescent="0.25">
      <c r="A15" s="72" t="s">
        <v>428</v>
      </c>
      <c r="B15" s="100">
        <f>+B16+B17</f>
        <v>0</v>
      </c>
      <c r="C15" s="100">
        <f t="shared" ref="C15:G18" si="5">+C16+C17</f>
        <v>0</v>
      </c>
      <c r="D15" s="100">
        <f t="shared" si="5"/>
        <v>0</v>
      </c>
      <c r="E15" s="100">
        <f t="shared" si="5"/>
        <v>0</v>
      </c>
      <c r="F15" s="100">
        <f t="shared" si="5"/>
        <v>0</v>
      </c>
      <c r="G15" s="100">
        <f t="shared" si="5"/>
        <v>0</v>
      </c>
    </row>
    <row r="16" spans="1:7" x14ac:dyDescent="0.25">
      <c r="A16" s="73" t="s">
        <v>429</v>
      </c>
      <c r="B16" s="100">
        <f t="shared" ref="B16:B18" si="6">+B17+B18</f>
        <v>0</v>
      </c>
      <c r="C16" s="100">
        <f t="shared" si="5"/>
        <v>0</v>
      </c>
      <c r="D16" s="100">
        <f t="shared" si="5"/>
        <v>0</v>
      </c>
      <c r="E16" s="100">
        <f t="shared" si="5"/>
        <v>0</v>
      </c>
      <c r="F16" s="100">
        <f t="shared" si="5"/>
        <v>0</v>
      </c>
      <c r="G16" s="100">
        <f t="shared" si="4"/>
        <v>0</v>
      </c>
    </row>
    <row r="17" spans="1:7" x14ac:dyDescent="0.25">
      <c r="A17" s="73" t="s">
        <v>430</v>
      </c>
      <c r="B17" s="100">
        <f t="shared" si="6"/>
        <v>0</v>
      </c>
      <c r="C17" s="100">
        <f t="shared" si="5"/>
        <v>0</v>
      </c>
      <c r="D17" s="100">
        <f t="shared" si="5"/>
        <v>0</v>
      </c>
      <c r="E17" s="100">
        <f t="shared" si="5"/>
        <v>0</v>
      </c>
      <c r="F17" s="100">
        <f t="shared" si="5"/>
        <v>0</v>
      </c>
      <c r="G17" s="100">
        <f t="shared" si="4"/>
        <v>0</v>
      </c>
    </row>
    <row r="18" spans="1:7" x14ac:dyDescent="0.25">
      <c r="A18" s="72" t="s">
        <v>431</v>
      </c>
      <c r="B18" s="100">
        <f t="shared" si="6"/>
        <v>0</v>
      </c>
      <c r="C18" s="100">
        <f t="shared" si="5"/>
        <v>0</v>
      </c>
      <c r="D18" s="100">
        <f t="shared" si="5"/>
        <v>0</v>
      </c>
      <c r="E18" s="100">
        <f t="shared" si="5"/>
        <v>0</v>
      </c>
      <c r="F18" s="100">
        <f t="shared" si="5"/>
        <v>0</v>
      </c>
      <c r="G18" s="100">
        <f t="shared" si="4"/>
        <v>0</v>
      </c>
    </row>
    <row r="19" spans="1:7" x14ac:dyDescent="0.25">
      <c r="A19" s="72"/>
      <c r="B19" s="102"/>
      <c r="C19" s="115"/>
      <c r="D19" s="115"/>
      <c r="E19" s="115"/>
      <c r="F19" s="115"/>
      <c r="G19" s="115"/>
    </row>
    <row r="20" spans="1:7" x14ac:dyDescent="0.25">
      <c r="A20" s="70" t="s">
        <v>432</v>
      </c>
      <c r="B20" s="102">
        <f>+B21+B22+B23+B26+B27+B30</f>
        <v>0</v>
      </c>
      <c r="C20" s="102">
        <f t="shared" ref="C20:G20" si="7">+C21+C22+C23+C26+C27+C30</f>
        <v>0</v>
      </c>
      <c r="D20" s="102">
        <f t="shared" si="7"/>
        <v>0</v>
      </c>
      <c r="E20" s="102">
        <f t="shared" si="7"/>
        <v>0</v>
      </c>
      <c r="F20" s="102">
        <f t="shared" si="7"/>
        <v>0</v>
      </c>
      <c r="G20" s="102">
        <f t="shared" si="7"/>
        <v>0</v>
      </c>
    </row>
    <row r="21" spans="1:7" x14ac:dyDescent="0.25">
      <c r="A21" s="72" t="s">
        <v>422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f t="shared" ref="G21:G30" si="8">+D21-E21</f>
        <v>0</v>
      </c>
    </row>
    <row r="22" spans="1:7" x14ac:dyDescent="0.25">
      <c r="A22" s="72" t="s">
        <v>423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f t="shared" si="8"/>
        <v>0</v>
      </c>
    </row>
    <row r="23" spans="1:7" x14ac:dyDescent="0.25">
      <c r="A23" s="72" t="s">
        <v>424</v>
      </c>
      <c r="B23" s="100">
        <f>+B24+B25</f>
        <v>0</v>
      </c>
      <c r="C23" s="100">
        <f t="shared" ref="C23:F23" si="9">+C24+C25</f>
        <v>0</v>
      </c>
      <c r="D23" s="100">
        <f t="shared" si="9"/>
        <v>0</v>
      </c>
      <c r="E23" s="100">
        <f t="shared" si="9"/>
        <v>0</v>
      </c>
      <c r="F23" s="100">
        <f t="shared" si="9"/>
        <v>0</v>
      </c>
      <c r="G23" s="100">
        <f t="shared" si="8"/>
        <v>0</v>
      </c>
    </row>
    <row r="24" spans="1:7" x14ac:dyDescent="0.25">
      <c r="A24" s="72" t="s">
        <v>425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f t="shared" si="8"/>
        <v>0</v>
      </c>
    </row>
    <row r="25" spans="1:7" x14ac:dyDescent="0.25">
      <c r="A25" s="72" t="s">
        <v>426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f t="shared" si="8"/>
        <v>0</v>
      </c>
    </row>
    <row r="26" spans="1:7" x14ac:dyDescent="0.25">
      <c r="A26" s="72" t="s">
        <v>427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f t="shared" si="8"/>
        <v>0</v>
      </c>
    </row>
    <row r="27" spans="1:7" ht="18" x14ac:dyDescent="0.25">
      <c r="A27" s="72" t="s">
        <v>428</v>
      </c>
      <c r="B27" s="100">
        <f>+B28+B29</f>
        <v>0</v>
      </c>
      <c r="C27" s="100">
        <f t="shared" ref="C27:F27" si="10">+C28+C29</f>
        <v>0</v>
      </c>
      <c r="D27" s="100">
        <f t="shared" si="10"/>
        <v>0</v>
      </c>
      <c r="E27" s="100">
        <f t="shared" si="10"/>
        <v>0</v>
      </c>
      <c r="F27" s="100">
        <f t="shared" si="10"/>
        <v>0</v>
      </c>
      <c r="G27" s="100">
        <f t="shared" si="8"/>
        <v>0</v>
      </c>
    </row>
    <row r="28" spans="1:7" x14ac:dyDescent="0.25">
      <c r="A28" s="73" t="s">
        <v>429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f t="shared" si="8"/>
        <v>0</v>
      </c>
    </row>
    <row r="29" spans="1:7" x14ac:dyDescent="0.25">
      <c r="A29" s="73" t="s">
        <v>430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f t="shared" si="8"/>
        <v>0</v>
      </c>
    </row>
    <row r="30" spans="1:7" x14ac:dyDescent="0.25">
      <c r="A30" s="72" t="s">
        <v>431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f t="shared" si="8"/>
        <v>0</v>
      </c>
    </row>
    <row r="31" spans="1:7" x14ac:dyDescent="0.25">
      <c r="A31" s="70" t="s">
        <v>433</v>
      </c>
      <c r="B31" s="111">
        <f>+B8+B20</f>
        <v>0</v>
      </c>
      <c r="C31" s="111">
        <f t="shared" ref="C31:G31" si="11">+C8+C20</f>
        <v>0</v>
      </c>
      <c r="D31" s="111">
        <f t="shared" si="11"/>
        <v>0</v>
      </c>
      <c r="E31" s="111">
        <f t="shared" si="11"/>
        <v>0</v>
      </c>
      <c r="F31" s="111">
        <f t="shared" si="11"/>
        <v>0</v>
      </c>
      <c r="G31" s="102">
        <f t="shared" si="11"/>
        <v>0</v>
      </c>
    </row>
    <row r="32" spans="1:7" ht="15.75" thickBot="1" x14ac:dyDescent="0.3">
      <c r="A32" s="74"/>
      <c r="B32" s="103"/>
      <c r="C32" s="139"/>
      <c r="D32" s="139"/>
      <c r="E32" s="139"/>
      <c r="F32" s="139"/>
      <c r="G32" s="13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" top="0.74803149606299213" bottom="0.35433070866141736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U. Contabilidad</cp:lastModifiedBy>
  <cp:lastPrinted>2022-01-14T16:47:52Z</cp:lastPrinted>
  <dcterms:created xsi:type="dcterms:W3CDTF">2016-11-23T22:01:49Z</dcterms:created>
  <dcterms:modified xsi:type="dcterms:W3CDTF">2022-07-18T10:17:03Z</dcterms:modified>
</cp:coreProperties>
</file>